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7935"/>
  </bookViews>
  <sheets>
    <sheet name="готовый 1 и 2" sheetId="1" r:id="rId1"/>
  </sheets>
  <definedNames>
    <definedName name="_xlnm._FilterDatabase" localSheetId="0" hidden="1">'готовый 1 и 2'!$A$11:$Q$63</definedName>
    <definedName name="_xlnm.Print_Titles" localSheetId="0">'готовый 1 и 2'!$11:$13</definedName>
  </definedNames>
  <calcPr calcId="145621"/>
</workbook>
</file>

<file path=xl/calcChain.xml><?xml version="1.0" encoding="utf-8"?>
<calcChain xmlns="http://schemas.openxmlformats.org/spreadsheetml/2006/main">
  <c r="Q49" i="1" l="1"/>
  <c r="P49" i="1"/>
  <c r="O49" i="1"/>
  <c r="N49" i="1"/>
  <c r="M49" i="1"/>
  <c r="Q50" i="1"/>
  <c r="P50" i="1"/>
  <c r="O50" i="1"/>
  <c r="N50" i="1"/>
  <c r="M50" i="1"/>
  <c r="Q65" i="1"/>
  <c r="P65" i="1"/>
  <c r="O65" i="1"/>
  <c r="N65" i="1"/>
  <c r="M65" i="1"/>
  <c r="L65" i="1"/>
  <c r="Q57" i="1"/>
  <c r="P57" i="1"/>
  <c r="O57" i="1"/>
  <c r="N57" i="1"/>
  <c r="M57" i="1"/>
  <c r="L57" i="1"/>
  <c r="L60" i="1"/>
  <c r="Q58" i="1"/>
  <c r="P58" i="1"/>
  <c r="O58" i="1"/>
  <c r="N58" i="1"/>
  <c r="M58" i="1"/>
  <c r="L58" i="1"/>
  <c r="Q54" i="1"/>
  <c r="P54" i="1"/>
  <c r="O54" i="1"/>
  <c r="N54" i="1"/>
  <c r="M54" i="1"/>
  <c r="L54" i="1"/>
  <c r="Q55" i="1"/>
  <c r="P55" i="1"/>
  <c r="O55" i="1"/>
  <c r="N55" i="1"/>
  <c r="M55" i="1"/>
  <c r="L55" i="1"/>
  <c r="Q52" i="1"/>
  <c r="P52" i="1"/>
  <c r="O52" i="1"/>
  <c r="N52" i="1"/>
  <c r="M52" i="1"/>
  <c r="Q51" i="1"/>
  <c r="P51" i="1"/>
  <c r="O51" i="1"/>
  <c r="N51" i="1"/>
  <c r="M51" i="1"/>
  <c r="L52" i="1"/>
  <c r="L51" i="1"/>
  <c r="L49" i="1"/>
  <c r="L50" i="1"/>
  <c r="P53" i="1"/>
  <c r="Q53" i="1" s="1"/>
  <c r="N43" i="1" l="1"/>
  <c r="M43" i="1"/>
  <c r="L43" i="1"/>
  <c r="M16" i="1"/>
  <c r="L31" i="1"/>
  <c r="P56" i="1" l="1"/>
  <c r="Q56" i="1" s="1"/>
  <c r="P61" i="1" l="1"/>
  <c r="Q61" i="1" s="1"/>
  <c r="P60" i="1"/>
  <c r="Q60" i="1" s="1"/>
  <c r="Q59" i="1"/>
  <c r="P40" i="1"/>
  <c r="Q40" i="1" s="1"/>
  <c r="P39" i="1"/>
  <c r="Q39" i="1" s="1"/>
  <c r="P38" i="1"/>
  <c r="Q38" i="1" s="1"/>
  <c r="P36" i="1"/>
  <c r="Q36" i="1" s="1"/>
  <c r="P33" i="1"/>
  <c r="Q33" i="1" s="1"/>
  <c r="P32" i="1"/>
  <c r="Q32" i="1" s="1"/>
  <c r="P30" i="1"/>
  <c r="Q30" i="1" s="1"/>
  <c r="P24" i="1"/>
  <c r="Q24" i="1" s="1"/>
  <c r="P23" i="1"/>
  <c r="Q23" i="1" s="1"/>
  <c r="P22" i="1"/>
  <c r="Q22" i="1" s="1"/>
  <c r="P17" i="1"/>
  <c r="Q17" i="1" s="1"/>
  <c r="P21" i="1" l="1"/>
  <c r="O16" i="1"/>
  <c r="P16" i="1" s="1"/>
  <c r="Q16" i="1" s="1"/>
  <c r="N37" i="1"/>
  <c r="N16" i="1"/>
  <c r="Q46" i="1"/>
  <c r="P46" i="1"/>
  <c r="O46" i="1"/>
  <c r="N46" i="1"/>
  <c r="M46" i="1"/>
  <c r="L46" i="1"/>
  <c r="M37" i="1"/>
  <c r="L37" i="1"/>
  <c r="O35" i="1" l="1"/>
  <c r="P35" i="1" s="1"/>
  <c r="Q35" i="1" s="1"/>
  <c r="N35" i="1"/>
  <c r="M35" i="1"/>
  <c r="L35" i="1"/>
  <c r="O21" i="1" l="1"/>
  <c r="O20" i="1" s="1"/>
  <c r="P37" i="1"/>
  <c r="Q37" i="1" s="1"/>
  <c r="O37" i="1"/>
  <c r="Q34" i="1"/>
  <c r="P34" i="1"/>
  <c r="O34" i="1"/>
  <c r="N34" i="1"/>
  <c r="M34" i="1"/>
  <c r="L34" i="1"/>
  <c r="O31" i="1"/>
  <c r="N31" i="1"/>
  <c r="N29" i="1" s="1"/>
  <c r="M31" i="1"/>
  <c r="M29" i="1" s="1"/>
  <c r="L29" i="1"/>
  <c r="Q26" i="1"/>
  <c r="P26" i="1"/>
  <c r="O26" i="1"/>
  <c r="N26" i="1"/>
  <c r="M26" i="1"/>
  <c r="L26" i="1"/>
  <c r="Q27" i="1"/>
  <c r="P27" i="1"/>
  <c r="O27" i="1"/>
  <c r="N27" i="1"/>
  <c r="M27" i="1"/>
  <c r="L27" i="1"/>
  <c r="Q15" i="1"/>
  <c r="P15" i="1"/>
  <c r="O15" i="1"/>
  <c r="N15" i="1"/>
  <c r="M15" i="1"/>
  <c r="L16" i="1"/>
  <c r="L15" i="1" s="1"/>
  <c r="L20" i="1"/>
  <c r="L21" i="1"/>
  <c r="Q21" i="1"/>
  <c r="Q20" i="1" s="1"/>
  <c r="P20" i="1"/>
  <c r="M21" i="1"/>
  <c r="M20" i="1" s="1"/>
  <c r="N21" i="1"/>
  <c r="N20" i="1" s="1"/>
  <c r="M14" i="1" l="1"/>
  <c r="O29" i="1"/>
  <c r="O14" i="1" s="1"/>
  <c r="P31" i="1"/>
  <c r="L14" i="1"/>
  <c r="N14" i="1"/>
  <c r="Q31" i="1" l="1"/>
  <c r="Q29" i="1" s="1"/>
  <c r="Q14" i="1" s="1"/>
  <c r="P29" i="1"/>
  <c r="P14" i="1" s="1"/>
</calcChain>
</file>

<file path=xl/sharedStrings.xml><?xml version="1.0" encoding="utf-8"?>
<sst xmlns="http://schemas.openxmlformats.org/spreadsheetml/2006/main" count="437" uniqueCount="130">
  <si>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</si>
  <si>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</si>
  <si>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</si>
  <si>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</si>
  <si>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</si>
  <si>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</si>
  <si>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</si>
  <si>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</si>
  <si>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</si>
  <si>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</si>
  <si>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</si>
  <si>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</si>
  <si>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</si>
  <si>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</si>
  <si>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</si>
  <si>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</si>
  <si>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</si>
  <si>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</si>
  <si>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</si>
  <si>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</si>
  <si>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</si>
  <si>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</si>
  <si>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</si>
  <si>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</si>
  <si>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</si>
  <si>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</si>
  <si>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</si>
  <si>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</si>
  <si>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</si>
  <si>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</si>
  <si>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</si>
  <si>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</si>
  <si>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</si>
  <si>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</si>
  <si>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</si>
  <si>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</si>
  <si>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Управление Федерального казначейства по Краснодарскому краю</t>
  </si>
  <si>
    <t>240</t>
  </si>
  <si>
    <t>250</t>
  </si>
  <si>
    <t>260</t>
  </si>
  <si>
    <t>НАЛОГИ НА СОВОКУПНЫЙ ДОХОД</t>
  </si>
  <si>
    <t>05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</si>
  <si>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</si>
  <si>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</si>
  <si>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</si>
  <si>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</si>
  <si>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13</t>
  </si>
  <si>
    <t>992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</si>
  <si>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</si>
  <si>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</si>
  <si>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Межрайонная инспекция  Федеральной налоговой службы № 5 по Краснодарскому краю</t>
  </si>
  <si>
    <t xml:space="preserve">Единый сельскохозяйственный налог </t>
  </si>
  <si>
    <t>10</t>
  </si>
  <si>
    <t>995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</si>
  <si>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</si>
  <si>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</si>
  <si>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Земельный налог</t>
  </si>
  <si>
    <t>033</t>
  </si>
  <si>
    <t>043</t>
  </si>
  <si>
    <t>990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</si>
  <si>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</si>
  <si>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</si>
  <si>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</si>
  <si>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Гулькевичского района </t>
  </si>
  <si>
    <t>Реестр источников доходов бюджета Красносельского городского поселения Гулькевичского района</t>
  </si>
  <si>
    <t>Администрация Красносельского городского поселения Гулькевичского района</t>
  </si>
  <si>
    <t>муниципальное образование Красносельское городское поселение Гулькевичского района</t>
  </si>
  <si>
    <t>Наименование главного администратора доходов  бюджета Красносельского городского поселения Гулькевичского района</t>
  </si>
  <si>
    <t>013</t>
  </si>
  <si>
    <t>Земельный налог с организаций,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</si>
  <si>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</si>
  <si>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</si>
  <si>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</si>
  <si>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430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</si>
  <si>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</si>
  <si>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</si>
  <si>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</si>
  <si>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Глава Красносельского городского поселения </t>
  </si>
  <si>
    <t>А.А.Ерохин</t>
  </si>
  <si>
    <t xml:space="preserve">Главный специалист Красносельского городского поселения </t>
  </si>
  <si>
    <t>М.А.Волчихина</t>
  </si>
  <si>
    <t>код главного администратора доходов местного бюджета</t>
  </si>
  <si>
    <t>130</t>
  </si>
  <si>
    <t>Прочие доходы от компенсации затрат государства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</si>
  <si>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</si>
  <si>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</si>
  <si>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</si>
  <si>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</si>
  <si>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</si>
  <si>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</si>
  <si>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</si>
  <si>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</si>
  <si>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</si>
  <si>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</si>
  <si>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</si>
  <si>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</si>
  <si>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</si>
  <si>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</si>
  <si>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</si>
  <si>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 же средства от продажи права на заключение договоров аренды указанных земельных участков</t>
  </si>
  <si>
    <t xml:space="preserve">Доходы от оказания платных услуг (работ) </t>
  </si>
  <si>
    <t xml:space="preserve">Прочие доходы от оказания платных услуг (работ) </t>
  </si>
  <si>
    <t>Прочие доходы от компенсации затрат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</si>
  <si>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</si>
  <si>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</si>
  <si>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бюджетной системы Российской Федерации (межбюджетные трансферты)</t>
  </si>
  <si>
    <t>на 01 января 2019 года</t>
  </si>
  <si>
    <t>Показатели прогноза доходов в 2018 году в соответствии с решением о бюджете Красносельского городского поселения Гулькевичского района</t>
  </si>
  <si>
    <t>Показатели кассовых поступлений в 2018 году (по состоянию на 01.10.2018 г.) в бюджет Красносельского городского поселения Гулькевичского района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</si>
  <si>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</si>
  <si>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</si>
  <si>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</si>
  <si>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</si>
  <si>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</si>
  <si>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</si>
  <si>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ПРОЧИЕ НЕНАЛОГОВЫЕ ДОХОДЫ</t>
  </si>
  <si>
    <t>17</t>
  </si>
  <si>
    <t>Прочие неналоговые доходы</t>
  </si>
  <si>
    <t>Невыясненные поступления</t>
  </si>
  <si>
    <t>180</t>
  </si>
  <si>
    <t>050</t>
  </si>
  <si>
    <t>Невыясненные поступления, зачисляемые в бюджеты городских поступлений</t>
  </si>
  <si>
    <t>ДОХОДЫ БЮДЖЕТОВ БЮДЖЕТНОЙ СИСТЕМЫ РФ ОТ ВОЗВРАТА БЮДЖЕТАМИ БЮДЖЕТНОЙ СИСТЕМЫ РФ И ОРГАНИЗАЦИЯМИ ОСТАТКОВ 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</si>
  <si>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назначение, прошлых лет 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</si>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</sst>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0000"/>
    <numFmt numFmtId="167" formatCode="#,##0.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2" fillId="0" borderId="0"/>
    <xf numFmtId="0" fontId="5" fillId="0" borderId="0"/>
    <xf numFmtId="0" fontId="8" fillId="0" borderId="0"/>
    <xf numFmtId="0" fontId="5" fillId="0" borderId="0"/>
    <xf numFmtId="0" fontId="11" fillId="0" borderId="0"/>
    <xf numFmtId="0" fontId="11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0" fillId="0" borderId="0" xfId="0" applyFill="1"/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6" fontId="6" fillId="2" borderId="1" xfId="0" applyNumberFormat="1" applyFont="1" applyFill="1" applyBorder="1" applyAlignment="1" applyProtection="1">
      <alignment horizontal="center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/>
    <xf numFmtId="4" fontId="9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horizontal="left" vertical="top" wrapText="1"/>
    </xf>
    <xf numFmtId="0" fontId="6" fillId="3" borderId="1" xfId="1" applyNumberFormat="1" applyFont="1" applyFill="1" applyBorder="1" applyAlignment="1" applyProtection="1">
      <alignment vertical="center" wrapText="1"/>
      <protection hidden="1"/>
    </xf>
    <xf numFmtId="0" fontId="13" fillId="3" borderId="1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0" fillId="0" borderId="0" xfId="0" applyFont="1"/>
    <xf numFmtId="0" fontId="0" fillId="0" borderId="0" xfId="0" applyFont="1" applyFill="1"/>
    <xf numFmtId="0" fontId="14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vertical="center" wrapText="1" shrinkToFit="1"/>
    </xf>
    <xf numFmtId="168" fontId="0" fillId="0" borderId="0" xfId="0" applyNumberFormat="1"/>
    <xf numFmtId="168" fontId="7" fillId="2" borderId="1" xfId="0" applyNumberFormat="1" applyFont="1" applyFill="1" applyBorder="1" applyAlignment="1">
      <alignment horizontal="right" vertical="center" wrapText="1"/>
    </xf>
    <xf numFmtId="168" fontId="7" fillId="2" borderId="1" xfId="0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 wrapText="1"/>
    </xf>
    <xf numFmtId="168" fontId="3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 shrinkToFit="1"/>
    </xf>
    <xf numFmtId="167" fontId="3" fillId="2" borderId="3" xfId="0" applyNumberFormat="1" applyFont="1" applyFill="1" applyBorder="1" applyAlignment="1">
      <alignment horizontal="right" vertical="center"/>
    </xf>
    <xf numFmtId="168" fontId="3" fillId="2" borderId="3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top" wrapText="1"/>
    </xf>
    <xf numFmtId="0" fontId="13" fillId="0" borderId="1" xfId="0" applyFont="1" applyBorder="1"/>
    <xf numFmtId="168" fontId="13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4" xfId="0" applyNumberFormat="1" applyFont="1" applyBorder="1" applyAlignment="1">
      <alignment horizontal="center" vertical="top" wrapText="1"/>
    </xf>
    <xf numFmtId="168" fontId="3" fillId="0" borderId="5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0" xfId="0" applyFont="1"/>
    <xf numFmtId="4" fontId="14" fillId="0" borderId="1" xfId="0" applyNumberFormat="1" applyFont="1" applyBorder="1"/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  <cellStyle name="Обычный 4" xfId="6"/>
    <cellStyle name="Обычный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2"/>
  <sheetViews>
    <sheetView tabSelected="1" zoomScale="75" zoomScaleNormal="75" workbookViewId="0">
      <selection activeCell="U62" sqref="U62"/>
    </sheetView>
  </sheetViews>
  <sheetFormatPr defaultRowHeight="15" x14ac:dyDescent="0.25"/>
  <cols>
    <col min="1" max="1" width="25.140625" style="1" customWidth="1"/>
    <col min="2" max="2" width="13.85546875" customWidth="1"/>
    <col min="3" max="3" width="12.140625" customWidth="1"/>
    <col min="4" max="4" width="12.42578125" customWidth="1"/>
    <col min="5" max="5" width="10.5703125" customWidth="1"/>
    <col min="6" max="6" width="12" customWidth="1"/>
    <col min="7" max="7" width="10" customWidth="1"/>
    <col min="8" max="8" width="11.140625" customWidth="1"/>
    <col min="9" max="9" width="12.85546875" customWidth="1"/>
    <col min="10" max="10" width="25.42578125" style="1" customWidth="1"/>
    <col min="11" max="11" width="16.42578125" style="1" customWidth="1"/>
    <col min="12" max="12" width="15.85546875" customWidth="1"/>
    <col min="13" max="13" width="15.5703125" customWidth="1"/>
    <col min="14" max="15" width="14.28515625" customWidth="1"/>
    <col min="16" max="16" width="13.85546875" style="76" customWidth="1"/>
    <col min="17" max="17" width="14.5703125" style="76" customWidth="1"/>
  </cols>
  <sheetData>
    <row r="2" spans="1:23" ht="18.75" x14ac:dyDescent="0.3">
      <c r="D2" s="96" t="s">
        <v>64</v>
      </c>
      <c r="E2" s="96"/>
      <c r="F2" s="96"/>
      <c r="G2" s="96"/>
      <c r="H2" s="96"/>
      <c r="I2" s="96"/>
      <c r="J2" s="96"/>
      <c r="K2" s="96"/>
      <c r="L2" s="96"/>
      <c r="M2" s="96"/>
    </row>
    <row r="3" spans="1:23" ht="9" customHeight="1" x14ac:dyDescent="0.3">
      <c r="D3" s="2"/>
      <c r="E3" s="2"/>
      <c r="F3" s="2"/>
      <c r="G3" s="2"/>
      <c r="H3" s="2"/>
      <c r="I3" s="2"/>
      <c r="J3" s="2"/>
      <c r="K3" s="2"/>
      <c r="L3" s="2"/>
      <c r="M3" s="2"/>
    </row>
    <row r="4" spans="1:23" ht="18.75" x14ac:dyDescent="0.3">
      <c r="D4" s="2"/>
      <c r="E4" s="2"/>
      <c r="F4" s="2"/>
      <c r="G4" s="2"/>
      <c r="H4" s="96" t="s">
        <v>106</v>
      </c>
      <c r="I4" s="96"/>
      <c r="J4" s="96"/>
      <c r="K4" s="2"/>
      <c r="L4" s="2"/>
      <c r="M4" s="2"/>
    </row>
    <row r="5" spans="1:23" ht="18.75" x14ac:dyDescent="0.3">
      <c r="D5" s="2"/>
      <c r="E5" s="2"/>
      <c r="F5" s="2"/>
      <c r="G5" s="2"/>
      <c r="H5" s="2"/>
      <c r="I5" s="2"/>
      <c r="J5" s="2"/>
      <c r="K5" s="2"/>
      <c r="L5" s="2"/>
      <c r="M5" s="2"/>
    </row>
    <row r="6" spans="1:23" ht="18.75" x14ac:dyDescent="0.3">
      <c r="A6" s="97" t="s">
        <v>0</v>
      </c>
      <c r="B6" s="97"/>
      <c r="C6" s="97"/>
      <c r="E6" s="3" t="s">
        <v>65</v>
      </c>
      <c r="F6" s="4"/>
      <c r="G6" s="4"/>
      <c r="H6" s="4"/>
      <c r="I6" s="4"/>
      <c r="J6" s="2"/>
      <c r="K6" s="2"/>
      <c r="L6" s="2"/>
      <c r="M6" s="2"/>
    </row>
    <row r="7" spans="1:23" ht="18.75" x14ac:dyDescent="0.3">
      <c r="A7" s="5" t="s">
        <v>1</v>
      </c>
      <c r="B7" s="6"/>
      <c r="E7" s="3" t="s">
        <v>66</v>
      </c>
      <c r="F7" s="2"/>
      <c r="G7" s="2"/>
      <c r="H7" s="2"/>
      <c r="I7" s="2"/>
      <c r="J7" s="2"/>
      <c r="K7" s="2"/>
      <c r="L7" s="2"/>
      <c r="M7" s="2"/>
    </row>
    <row r="8" spans="1:23" ht="18.75" x14ac:dyDescent="0.3">
      <c r="A8" s="5" t="s">
        <v>2</v>
      </c>
      <c r="D8" s="2"/>
      <c r="E8" s="5" t="s">
        <v>3</v>
      </c>
      <c r="F8" s="2"/>
      <c r="G8" s="2"/>
      <c r="H8" s="2"/>
      <c r="I8" s="2"/>
      <c r="J8" s="2"/>
      <c r="K8" s="2"/>
      <c r="L8" s="2"/>
      <c r="M8" s="2"/>
    </row>
    <row r="10" spans="1:23" ht="15.75" x14ac:dyDescent="0.25">
      <c r="Q10" s="81"/>
    </row>
    <row r="11" spans="1:23" ht="31.5" customHeight="1" x14ac:dyDescent="0.25">
      <c r="A11" s="98" t="s">
        <v>4</v>
      </c>
      <c r="B11" s="101" t="s">
        <v>5</v>
      </c>
      <c r="C11" s="101"/>
      <c r="D11" s="101"/>
      <c r="E11" s="101"/>
      <c r="F11" s="101"/>
      <c r="G11" s="101"/>
      <c r="H11" s="101"/>
      <c r="I11" s="101"/>
      <c r="J11" s="101" t="s">
        <v>6</v>
      </c>
      <c r="K11" s="101" t="s">
        <v>67</v>
      </c>
      <c r="L11" s="101" t="s">
        <v>107</v>
      </c>
      <c r="M11" s="101" t="s">
        <v>108</v>
      </c>
      <c r="N11" s="101" t="s">
        <v>109</v>
      </c>
      <c r="O11" s="101" t="s">
        <v>110</v>
      </c>
      <c r="P11" s="103" t="s">
        <v>111</v>
      </c>
      <c r="Q11" s="102" t="s">
        <v>112</v>
      </c>
    </row>
    <row r="12" spans="1:23" ht="93" customHeight="1" x14ac:dyDescent="0.25">
      <c r="A12" s="99"/>
      <c r="B12" s="101" t="s">
        <v>81</v>
      </c>
      <c r="C12" s="101" t="s">
        <v>7</v>
      </c>
      <c r="D12" s="101"/>
      <c r="E12" s="101"/>
      <c r="F12" s="101"/>
      <c r="G12" s="101"/>
      <c r="H12" s="101" t="s">
        <v>8</v>
      </c>
      <c r="I12" s="101"/>
      <c r="J12" s="101"/>
      <c r="K12" s="101"/>
      <c r="L12" s="101"/>
      <c r="M12" s="101"/>
      <c r="N12" s="101"/>
      <c r="O12" s="101"/>
      <c r="P12" s="104"/>
      <c r="Q12" s="102"/>
    </row>
    <row r="13" spans="1:23" ht="83.25" customHeight="1" x14ac:dyDescent="0.25">
      <c r="A13" s="100"/>
      <c r="B13" s="101"/>
      <c r="C13" s="7" t="s">
        <v>9</v>
      </c>
      <c r="D13" s="7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7" t="s">
        <v>15</v>
      </c>
      <c r="J13" s="101"/>
      <c r="K13" s="101"/>
      <c r="L13" s="101"/>
      <c r="M13" s="101"/>
      <c r="N13" s="101"/>
      <c r="O13" s="101"/>
      <c r="P13" s="105"/>
      <c r="Q13" s="102"/>
    </row>
    <row r="14" spans="1:23" s="66" customFormat="1" ht="47.25" x14ac:dyDescent="0.25">
      <c r="A14" s="17" t="s">
        <v>16</v>
      </c>
      <c r="B14" s="11"/>
      <c r="C14" s="12">
        <v>1</v>
      </c>
      <c r="D14" s="13" t="s">
        <v>17</v>
      </c>
      <c r="E14" s="13" t="s">
        <v>17</v>
      </c>
      <c r="F14" s="13" t="s">
        <v>18</v>
      </c>
      <c r="G14" s="13" t="s">
        <v>17</v>
      </c>
      <c r="H14" s="13" t="s">
        <v>19</v>
      </c>
      <c r="I14" s="13" t="s">
        <v>18</v>
      </c>
      <c r="J14" s="17"/>
      <c r="K14" s="17"/>
      <c r="L14" s="58">
        <f>L15+L20+L26+L29+L34+L37+L46+L43</f>
        <v>20655.899999999998</v>
      </c>
      <c r="M14" s="58">
        <f>M15+M20+M26+M29+M34+M37+M46+M43</f>
        <v>14504.3</v>
      </c>
      <c r="N14" s="58">
        <f>N15+N20+N26+N29+N34+N37+N46+N43</f>
        <v>20319.7</v>
      </c>
      <c r="O14" s="58">
        <f>O15+O20+O26+O29+O34+O37+O46+O44</f>
        <v>20907.2</v>
      </c>
      <c r="P14" s="77">
        <f>P15+P20+P26+P29+P34+P37+P46+P44</f>
        <v>21680.766399999997</v>
      </c>
      <c r="Q14" s="77">
        <f>Q15+Q20+Q26+Q29+Q34+Q37+Q46+Q44</f>
        <v>22482.954756799994</v>
      </c>
    </row>
    <row r="15" spans="1:23" s="66" customFormat="1" ht="140.25" customHeight="1" x14ac:dyDescent="0.25">
      <c r="A15" s="17" t="s">
        <v>20</v>
      </c>
      <c r="B15" s="12">
        <v>182</v>
      </c>
      <c r="C15" s="12">
        <v>1</v>
      </c>
      <c r="D15" s="13" t="s">
        <v>21</v>
      </c>
      <c r="E15" s="13" t="s">
        <v>17</v>
      </c>
      <c r="F15" s="13" t="s">
        <v>18</v>
      </c>
      <c r="G15" s="13" t="s">
        <v>17</v>
      </c>
      <c r="H15" s="13" t="s">
        <v>19</v>
      </c>
      <c r="I15" s="13" t="s">
        <v>18</v>
      </c>
      <c r="J15" s="17" t="s">
        <v>20</v>
      </c>
      <c r="K15" s="17" t="s">
        <v>50</v>
      </c>
      <c r="L15" s="49">
        <f>SUM(L16)</f>
        <v>9000</v>
      </c>
      <c r="M15" s="49">
        <f>SUM(M17:M19)</f>
        <v>6654.4</v>
      </c>
      <c r="N15" s="49">
        <f>SUM(N17:N19)</f>
        <v>8736.5</v>
      </c>
      <c r="O15" s="49">
        <f>SUM(O17:O19)</f>
        <v>9355</v>
      </c>
      <c r="P15" s="78">
        <f>SUM(P17:P19)</f>
        <v>9701.1349999999984</v>
      </c>
      <c r="Q15" s="78">
        <f>SUM(Q17:Q19)</f>
        <v>10060.076994999998</v>
      </c>
    </row>
    <row r="16" spans="1:23" s="69" customFormat="1" ht="135.75" customHeight="1" x14ac:dyDescent="0.25">
      <c r="A16" s="14" t="s">
        <v>84</v>
      </c>
      <c r="B16" s="15">
        <v>182</v>
      </c>
      <c r="C16" s="15">
        <v>1</v>
      </c>
      <c r="D16" s="16" t="s">
        <v>21</v>
      </c>
      <c r="E16" s="16" t="s">
        <v>24</v>
      </c>
      <c r="F16" s="16" t="s">
        <v>18</v>
      </c>
      <c r="G16" s="16" t="s">
        <v>21</v>
      </c>
      <c r="H16" s="16" t="s">
        <v>19</v>
      </c>
      <c r="I16" s="16" t="s">
        <v>22</v>
      </c>
      <c r="J16" s="14" t="s">
        <v>25</v>
      </c>
      <c r="K16" s="14" t="s">
        <v>50</v>
      </c>
      <c r="L16" s="48">
        <f t="shared" ref="L16:O16" si="0">SUM(L17:L19)</f>
        <v>9000</v>
      </c>
      <c r="M16" s="48">
        <f>SUM(M17:M19)</f>
        <v>6654.4</v>
      </c>
      <c r="N16" s="48">
        <f t="shared" si="0"/>
        <v>8736.5</v>
      </c>
      <c r="O16" s="48">
        <f t="shared" si="0"/>
        <v>9355</v>
      </c>
      <c r="P16" s="79">
        <f>O16*103.7%</f>
        <v>9701.1349999999984</v>
      </c>
      <c r="Q16" s="79">
        <f>P16*103.7%</f>
        <v>10060.076994999998</v>
      </c>
      <c r="R16" s="68"/>
      <c r="S16" s="68"/>
      <c r="T16" s="68"/>
      <c r="U16" s="68"/>
      <c r="V16" s="68"/>
      <c r="W16" s="68"/>
    </row>
    <row r="17" spans="1:17" ht="221.25" customHeight="1" x14ac:dyDescent="0.25">
      <c r="A17" s="14" t="s">
        <v>84</v>
      </c>
      <c r="B17" s="15">
        <v>182</v>
      </c>
      <c r="C17" s="15">
        <v>1</v>
      </c>
      <c r="D17" s="16" t="s">
        <v>21</v>
      </c>
      <c r="E17" s="16" t="s">
        <v>24</v>
      </c>
      <c r="F17" s="16" t="s">
        <v>23</v>
      </c>
      <c r="G17" s="16" t="s">
        <v>21</v>
      </c>
      <c r="H17" s="16" t="s">
        <v>19</v>
      </c>
      <c r="I17" s="16" t="s">
        <v>22</v>
      </c>
      <c r="J17" s="14" t="s">
        <v>26</v>
      </c>
      <c r="K17" s="47" t="s">
        <v>50</v>
      </c>
      <c r="L17" s="50">
        <v>8989</v>
      </c>
      <c r="M17" s="50">
        <v>6678.9</v>
      </c>
      <c r="N17" s="50">
        <v>8761</v>
      </c>
      <c r="O17" s="50">
        <v>9355</v>
      </c>
      <c r="P17" s="79">
        <f>O17*103.7%</f>
        <v>9701.1349999999984</v>
      </c>
      <c r="Q17" s="79">
        <f>P17*103.7%</f>
        <v>10060.076994999998</v>
      </c>
    </row>
    <row r="18" spans="1:17" ht="319.5" customHeight="1" x14ac:dyDescent="0.25">
      <c r="A18" s="14" t="s">
        <v>84</v>
      </c>
      <c r="B18" s="15">
        <v>182</v>
      </c>
      <c r="C18" s="15">
        <v>1</v>
      </c>
      <c r="D18" s="16" t="s">
        <v>21</v>
      </c>
      <c r="E18" s="16" t="s">
        <v>24</v>
      </c>
      <c r="F18" s="16" t="s">
        <v>113</v>
      </c>
      <c r="G18" s="16" t="s">
        <v>21</v>
      </c>
      <c r="H18" s="16" t="s">
        <v>19</v>
      </c>
      <c r="I18" s="16" t="s">
        <v>22</v>
      </c>
      <c r="J18" s="14" t="s">
        <v>114</v>
      </c>
      <c r="K18" s="47" t="s">
        <v>50</v>
      </c>
      <c r="L18" s="50"/>
      <c r="M18" s="50">
        <v>-35.9</v>
      </c>
      <c r="N18" s="50">
        <v>-35.9</v>
      </c>
      <c r="O18" s="50">
        <v>0</v>
      </c>
      <c r="P18" s="79"/>
      <c r="Q18" s="79"/>
    </row>
    <row r="19" spans="1:17" ht="139.5" customHeight="1" x14ac:dyDescent="0.25">
      <c r="A19" s="14" t="s">
        <v>84</v>
      </c>
      <c r="B19" s="15">
        <v>182</v>
      </c>
      <c r="C19" s="15">
        <v>1</v>
      </c>
      <c r="D19" s="16" t="s">
        <v>21</v>
      </c>
      <c r="E19" s="16" t="s">
        <v>24</v>
      </c>
      <c r="F19" s="16" t="s">
        <v>27</v>
      </c>
      <c r="G19" s="16" t="s">
        <v>21</v>
      </c>
      <c r="H19" s="16" t="s">
        <v>19</v>
      </c>
      <c r="I19" s="16" t="s">
        <v>22</v>
      </c>
      <c r="J19" s="46" t="s">
        <v>54</v>
      </c>
      <c r="K19" s="47" t="s">
        <v>50</v>
      </c>
      <c r="L19" s="50">
        <v>11</v>
      </c>
      <c r="M19" s="50">
        <v>11.4</v>
      </c>
      <c r="N19" s="50">
        <v>11.4</v>
      </c>
      <c r="O19" s="50">
        <v>0</v>
      </c>
      <c r="P19" s="79">
        <v>0</v>
      </c>
      <c r="Q19" s="79">
        <v>0</v>
      </c>
    </row>
    <row r="20" spans="1:17" s="66" customFormat="1" ht="123" customHeight="1" x14ac:dyDescent="0.25">
      <c r="A20" s="17" t="s">
        <v>28</v>
      </c>
      <c r="B20" s="18" t="s">
        <v>18</v>
      </c>
      <c r="C20" s="12">
        <v>1</v>
      </c>
      <c r="D20" s="13" t="s">
        <v>29</v>
      </c>
      <c r="E20" s="13" t="s">
        <v>17</v>
      </c>
      <c r="F20" s="13" t="s">
        <v>18</v>
      </c>
      <c r="G20" s="13" t="s">
        <v>17</v>
      </c>
      <c r="H20" s="13" t="s">
        <v>19</v>
      </c>
      <c r="I20" s="13" t="s">
        <v>18</v>
      </c>
      <c r="J20" s="17" t="s">
        <v>28</v>
      </c>
      <c r="K20" s="17" t="s">
        <v>36</v>
      </c>
      <c r="L20" s="49">
        <f>SUM(L22:L25)</f>
        <v>1478.4</v>
      </c>
      <c r="M20" s="49">
        <f>M21</f>
        <v>1276.4000000000001</v>
      </c>
      <c r="N20" s="49">
        <f>N21</f>
        <v>1650</v>
      </c>
      <c r="O20" s="49">
        <f>O21</f>
        <v>1487.2</v>
      </c>
      <c r="P20" s="78">
        <f>P21</f>
        <v>1542.2264</v>
      </c>
      <c r="Q20" s="78">
        <f>Q21</f>
        <v>1599.2887767999998</v>
      </c>
    </row>
    <row r="21" spans="1:17" s="68" customFormat="1" ht="112.5" customHeight="1" x14ac:dyDescent="0.25">
      <c r="A21" s="14" t="s">
        <v>85</v>
      </c>
      <c r="B21" s="9" t="s">
        <v>18</v>
      </c>
      <c r="C21" s="15" t="s">
        <v>30</v>
      </c>
      <c r="D21" s="16" t="s">
        <v>29</v>
      </c>
      <c r="E21" s="16" t="s">
        <v>24</v>
      </c>
      <c r="F21" s="16" t="s">
        <v>18</v>
      </c>
      <c r="G21" s="16" t="s">
        <v>21</v>
      </c>
      <c r="H21" s="16" t="s">
        <v>19</v>
      </c>
      <c r="I21" s="16" t="s">
        <v>22</v>
      </c>
      <c r="J21" s="14" t="s">
        <v>31</v>
      </c>
      <c r="K21" s="14" t="s">
        <v>36</v>
      </c>
      <c r="L21" s="48">
        <f>SUM(L22:L25)</f>
        <v>1478.4</v>
      </c>
      <c r="M21" s="48">
        <f>M22+M23+M24+M25</f>
        <v>1276.4000000000001</v>
      </c>
      <c r="N21" s="48">
        <f>N22+N23+N24+N25</f>
        <v>1650</v>
      </c>
      <c r="O21" s="48">
        <f>O22+O23+O24+O25</f>
        <v>1487.2</v>
      </c>
      <c r="P21" s="79">
        <f>P22+P23+P24+P25</f>
        <v>1542.2264</v>
      </c>
      <c r="Q21" s="79">
        <f>Q22+Q23+Q24+Q25</f>
        <v>1599.2887767999998</v>
      </c>
    </row>
    <row r="22" spans="1:17" ht="190.5" customHeight="1" x14ac:dyDescent="0.25">
      <c r="A22" s="14" t="s">
        <v>85</v>
      </c>
      <c r="B22" s="9" t="s">
        <v>33</v>
      </c>
      <c r="C22" s="9" t="s">
        <v>30</v>
      </c>
      <c r="D22" s="9" t="s">
        <v>29</v>
      </c>
      <c r="E22" s="9" t="s">
        <v>24</v>
      </c>
      <c r="F22" s="9" t="s">
        <v>35</v>
      </c>
      <c r="G22" s="9" t="s">
        <v>21</v>
      </c>
      <c r="H22" s="9" t="s">
        <v>19</v>
      </c>
      <c r="I22" s="9" t="s">
        <v>22</v>
      </c>
      <c r="J22" s="46" t="s">
        <v>92</v>
      </c>
      <c r="K22" s="14" t="s">
        <v>36</v>
      </c>
      <c r="L22" s="48">
        <v>524</v>
      </c>
      <c r="M22" s="48">
        <v>555.9</v>
      </c>
      <c r="N22" s="48">
        <v>741.2</v>
      </c>
      <c r="O22" s="48">
        <v>525</v>
      </c>
      <c r="P22" s="79">
        <f t="shared" ref="P22:Q24" si="1">O22*103.7%</f>
        <v>544.42499999999995</v>
      </c>
      <c r="Q22" s="79">
        <f t="shared" si="1"/>
        <v>564.56872499999986</v>
      </c>
    </row>
    <row r="23" spans="1:17" ht="236.25" x14ac:dyDescent="0.25">
      <c r="A23" s="14" t="s">
        <v>85</v>
      </c>
      <c r="B23" s="9" t="s">
        <v>33</v>
      </c>
      <c r="C23" s="9" t="s">
        <v>30</v>
      </c>
      <c r="D23" s="9" t="s">
        <v>29</v>
      </c>
      <c r="E23" s="9" t="s">
        <v>24</v>
      </c>
      <c r="F23" s="9" t="s">
        <v>37</v>
      </c>
      <c r="G23" s="9" t="s">
        <v>21</v>
      </c>
      <c r="H23" s="9" t="s">
        <v>19</v>
      </c>
      <c r="I23" s="9" t="s">
        <v>22</v>
      </c>
      <c r="J23" s="46" t="s">
        <v>93</v>
      </c>
      <c r="K23" s="14" t="s">
        <v>36</v>
      </c>
      <c r="L23" s="48">
        <v>7</v>
      </c>
      <c r="M23" s="48">
        <v>5</v>
      </c>
      <c r="N23" s="48">
        <v>7.7</v>
      </c>
      <c r="O23" s="48">
        <v>7</v>
      </c>
      <c r="P23" s="79">
        <f t="shared" si="1"/>
        <v>7.2589999999999995</v>
      </c>
      <c r="Q23" s="79">
        <f t="shared" si="1"/>
        <v>7.527582999999999</v>
      </c>
    </row>
    <row r="24" spans="1:17" ht="201.75" customHeight="1" x14ac:dyDescent="0.25">
      <c r="A24" s="14" t="s">
        <v>85</v>
      </c>
      <c r="B24" s="9" t="s">
        <v>33</v>
      </c>
      <c r="C24" s="9" t="s">
        <v>30</v>
      </c>
      <c r="D24" s="9" t="s">
        <v>29</v>
      </c>
      <c r="E24" s="9" t="s">
        <v>24</v>
      </c>
      <c r="F24" s="9" t="s">
        <v>38</v>
      </c>
      <c r="G24" s="9" t="s">
        <v>21</v>
      </c>
      <c r="H24" s="9" t="s">
        <v>19</v>
      </c>
      <c r="I24" s="9" t="s">
        <v>22</v>
      </c>
      <c r="J24" s="46" t="s">
        <v>94</v>
      </c>
      <c r="K24" s="14" t="s">
        <v>36</v>
      </c>
      <c r="L24" s="48">
        <v>947.4</v>
      </c>
      <c r="M24" s="48">
        <v>840</v>
      </c>
      <c r="N24" s="48">
        <v>1066.0999999999999</v>
      </c>
      <c r="O24" s="48">
        <v>955.2</v>
      </c>
      <c r="P24" s="79">
        <f t="shared" si="1"/>
        <v>990.54239999999993</v>
      </c>
      <c r="Q24" s="79">
        <f t="shared" si="1"/>
        <v>1027.1924687999999</v>
      </c>
    </row>
    <row r="25" spans="1:17" ht="188.25" customHeight="1" x14ac:dyDescent="0.25">
      <c r="A25" s="14" t="s">
        <v>85</v>
      </c>
      <c r="B25" s="9" t="s">
        <v>33</v>
      </c>
      <c r="C25" s="9" t="s">
        <v>30</v>
      </c>
      <c r="D25" s="9" t="s">
        <v>29</v>
      </c>
      <c r="E25" s="9" t="s">
        <v>24</v>
      </c>
      <c r="F25" s="9" t="s">
        <v>39</v>
      </c>
      <c r="G25" s="9" t="s">
        <v>21</v>
      </c>
      <c r="H25" s="9" t="s">
        <v>19</v>
      </c>
      <c r="I25" s="9" t="s">
        <v>22</v>
      </c>
      <c r="J25" s="46" t="s">
        <v>95</v>
      </c>
      <c r="K25" s="14" t="s">
        <v>36</v>
      </c>
      <c r="L25" s="48">
        <v>0</v>
      </c>
      <c r="M25" s="48">
        <v>-124.5</v>
      </c>
      <c r="N25" s="48">
        <v>-165</v>
      </c>
      <c r="O25" s="48">
        <v>0</v>
      </c>
      <c r="P25" s="79">
        <v>0</v>
      </c>
      <c r="Q25" s="79">
        <v>0</v>
      </c>
    </row>
    <row r="26" spans="1:17" s="66" customFormat="1" ht="126" x14ac:dyDescent="0.25">
      <c r="A26" s="17" t="s">
        <v>40</v>
      </c>
      <c r="B26" s="18" t="s">
        <v>18</v>
      </c>
      <c r="C26" s="18" t="s">
        <v>30</v>
      </c>
      <c r="D26" s="18" t="s">
        <v>41</v>
      </c>
      <c r="E26" s="18" t="s">
        <v>17</v>
      </c>
      <c r="F26" s="18" t="s">
        <v>18</v>
      </c>
      <c r="G26" s="18" t="s">
        <v>17</v>
      </c>
      <c r="H26" s="18" t="s">
        <v>19</v>
      </c>
      <c r="I26" s="18" t="s">
        <v>18</v>
      </c>
      <c r="J26" s="17" t="s">
        <v>40</v>
      </c>
      <c r="K26" s="17" t="s">
        <v>50</v>
      </c>
      <c r="L26" s="49">
        <f t="shared" ref="L26:Q26" si="2">SUM(L28)</f>
        <v>5.9</v>
      </c>
      <c r="M26" s="49">
        <f t="shared" si="2"/>
        <v>5.9</v>
      </c>
      <c r="N26" s="49">
        <f t="shared" si="2"/>
        <v>5.4</v>
      </c>
      <c r="O26" s="49">
        <f t="shared" si="2"/>
        <v>0</v>
      </c>
      <c r="P26" s="78">
        <f t="shared" si="2"/>
        <v>0</v>
      </c>
      <c r="Q26" s="78">
        <f t="shared" si="2"/>
        <v>0</v>
      </c>
    </row>
    <row r="27" spans="1:17" s="68" customFormat="1" ht="135.75" customHeight="1" x14ac:dyDescent="0.25">
      <c r="A27" s="14" t="s">
        <v>86</v>
      </c>
      <c r="B27" s="9" t="s">
        <v>18</v>
      </c>
      <c r="C27" s="9" t="s">
        <v>30</v>
      </c>
      <c r="D27" s="9" t="s">
        <v>41</v>
      </c>
      <c r="E27" s="9" t="s">
        <v>29</v>
      </c>
      <c r="F27" s="9" t="s">
        <v>18</v>
      </c>
      <c r="G27" s="9" t="s">
        <v>21</v>
      </c>
      <c r="H27" s="9" t="s">
        <v>19</v>
      </c>
      <c r="I27" s="9" t="s">
        <v>22</v>
      </c>
      <c r="J27" s="14" t="s">
        <v>51</v>
      </c>
      <c r="K27" s="14" t="s">
        <v>50</v>
      </c>
      <c r="L27" s="48">
        <f t="shared" ref="L27:Q27" si="3">SUM(L28)</f>
        <v>5.9</v>
      </c>
      <c r="M27" s="48">
        <f t="shared" si="3"/>
        <v>5.9</v>
      </c>
      <c r="N27" s="48">
        <f t="shared" si="3"/>
        <v>5.4</v>
      </c>
      <c r="O27" s="48">
        <f t="shared" si="3"/>
        <v>0</v>
      </c>
      <c r="P27" s="79">
        <f t="shared" si="3"/>
        <v>0</v>
      </c>
      <c r="Q27" s="79">
        <f t="shared" si="3"/>
        <v>0</v>
      </c>
    </row>
    <row r="28" spans="1:17" ht="124.5" customHeight="1" x14ac:dyDescent="0.25">
      <c r="A28" s="14" t="s">
        <v>86</v>
      </c>
      <c r="B28" s="9">
        <v>182</v>
      </c>
      <c r="C28" s="9">
        <v>1</v>
      </c>
      <c r="D28" s="9" t="s">
        <v>41</v>
      </c>
      <c r="E28" s="9" t="s">
        <v>29</v>
      </c>
      <c r="F28" s="9" t="s">
        <v>23</v>
      </c>
      <c r="G28" s="9" t="s">
        <v>21</v>
      </c>
      <c r="H28" s="9" t="s">
        <v>19</v>
      </c>
      <c r="I28" s="9">
        <v>110</v>
      </c>
      <c r="J28" s="14" t="s">
        <v>51</v>
      </c>
      <c r="K28" s="47" t="s">
        <v>50</v>
      </c>
      <c r="L28" s="48">
        <v>5.9</v>
      </c>
      <c r="M28" s="48">
        <v>5.9</v>
      </c>
      <c r="N28" s="48">
        <v>5.4</v>
      </c>
      <c r="O28" s="48">
        <v>0</v>
      </c>
      <c r="P28" s="79">
        <v>0</v>
      </c>
      <c r="Q28" s="79">
        <v>0</v>
      </c>
    </row>
    <row r="29" spans="1:17" s="66" customFormat="1" ht="126" x14ac:dyDescent="0.25">
      <c r="A29" s="17" t="s">
        <v>55</v>
      </c>
      <c r="B29" s="18" t="s">
        <v>18</v>
      </c>
      <c r="C29" s="18">
        <v>1</v>
      </c>
      <c r="D29" s="18" t="s">
        <v>42</v>
      </c>
      <c r="E29" s="18" t="s">
        <v>17</v>
      </c>
      <c r="F29" s="18" t="s">
        <v>18</v>
      </c>
      <c r="G29" s="18" t="s">
        <v>17</v>
      </c>
      <c r="H29" s="18" t="s">
        <v>19</v>
      </c>
      <c r="I29" s="18" t="s">
        <v>22</v>
      </c>
      <c r="J29" s="17" t="s">
        <v>55</v>
      </c>
      <c r="K29" s="17" t="s">
        <v>50</v>
      </c>
      <c r="L29" s="49">
        <f t="shared" ref="L29:Q29" si="4">SUM(L30:L31)</f>
        <v>8800</v>
      </c>
      <c r="M29" s="49">
        <f t="shared" si="4"/>
        <v>5498.8</v>
      </c>
      <c r="N29" s="49">
        <f t="shared" si="4"/>
        <v>8650</v>
      </c>
      <c r="O29" s="49">
        <f t="shared" si="4"/>
        <v>8800</v>
      </c>
      <c r="P29" s="78">
        <f t="shared" si="4"/>
        <v>9125.5999999999985</v>
      </c>
      <c r="Q29" s="78">
        <f t="shared" si="4"/>
        <v>9463.247199999998</v>
      </c>
    </row>
    <row r="30" spans="1:17" ht="144.75" customHeight="1" x14ac:dyDescent="0.25">
      <c r="A30" s="51" t="s">
        <v>87</v>
      </c>
      <c r="B30" s="9">
        <v>182</v>
      </c>
      <c r="C30" s="9">
        <v>1</v>
      </c>
      <c r="D30" s="9" t="s">
        <v>42</v>
      </c>
      <c r="E30" s="9" t="s">
        <v>21</v>
      </c>
      <c r="F30" s="9" t="s">
        <v>27</v>
      </c>
      <c r="G30" s="9" t="s">
        <v>46</v>
      </c>
      <c r="H30" s="9" t="s">
        <v>19</v>
      </c>
      <c r="I30" s="9" t="s">
        <v>22</v>
      </c>
      <c r="J30" s="46" t="s">
        <v>96</v>
      </c>
      <c r="K30" s="47" t="s">
        <v>50</v>
      </c>
      <c r="L30" s="48">
        <v>1500</v>
      </c>
      <c r="M30" s="48">
        <v>440.5</v>
      </c>
      <c r="N30" s="48">
        <v>1350</v>
      </c>
      <c r="O30" s="48">
        <v>1500</v>
      </c>
      <c r="P30" s="79">
        <f t="shared" ref="P30:Q33" si="5">O30*103.7%</f>
        <v>1555.4999999999998</v>
      </c>
      <c r="Q30" s="79">
        <f t="shared" si="5"/>
        <v>1613.0534999999995</v>
      </c>
    </row>
    <row r="31" spans="1:17" ht="141" customHeight="1" x14ac:dyDescent="0.25">
      <c r="A31" s="51" t="s">
        <v>87</v>
      </c>
      <c r="B31" s="9" t="s">
        <v>32</v>
      </c>
      <c r="C31" s="9" t="s">
        <v>30</v>
      </c>
      <c r="D31" s="9" t="s">
        <v>42</v>
      </c>
      <c r="E31" s="9" t="s">
        <v>42</v>
      </c>
      <c r="F31" s="9" t="s">
        <v>18</v>
      </c>
      <c r="G31" s="9" t="s">
        <v>17</v>
      </c>
      <c r="H31" s="9" t="s">
        <v>19</v>
      </c>
      <c r="I31" s="9" t="s">
        <v>18</v>
      </c>
      <c r="J31" s="14" t="s">
        <v>56</v>
      </c>
      <c r="K31" s="47" t="s">
        <v>50</v>
      </c>
      <c r="L31" s="48">
        <f t="shared" ref="L31:O31" si="6">SUM(L32:L33)</f>
        <v>7300</v>
      </c>
      <c r="M31" s="48">
        <f t="shared" si="6"/>
        <v>5058.3</v>
      </c>
      <c r="N31" s="48">
        <f t="shared" si="6"/>
        <v>7300</v>
      </c>
      <c r="O31" s="48">
        <f t="shared" si="6"/>
        <v>7300</v>
      </c>
      <c r="P31" s="79">
        <f t="shared" si="5"/>
        <v>7570.0999999999995</v>
      </c>
      <c r="Q31" s="79">
        <f t="shared" si="5"/>
        <v>7850.1936999999989</v>
      </c>
    </row>
    <row r="32" spans="1:17" ht="131.25" customHeight="1" x14ac:dyDescent="0.25">
      <c r="A32" s="51" t="s">
        <v>87</v>
      </c>
      <c r="B32" s="9" t="s">
        <v>32</v>
      </c>
      <c r="C32" s="9" t="s">
        <v>30</v>
      </c>
      <c r="D32" s="9" t="s">
        <v>42</v>
      </c>
      <c r="E32" s="9" t="s">
        <v>42</v>
      </c>
      <c r="F32" s="9" t="s">
        <v>57</v>
      </c>
      <c r="G32" s="9" t="s">
        <v>52</v>
      </c>
      <c r="H32" s="9" t="s">
        <v>19</v>
      </c>
      <c r="I32" s="9" t="s">
        <v>22</v>
      </c>
      <c r="J32" s="51" t="s">
        <v>69</v>
      </c>
      <c r="K32" s="47" t="s">
        <v>50</v>
      </c>
      <c r="L32" s="48">
        <v>5800</v>
      </c>
      <c r="M32" s="48">
        <v>4537.7</v>
      </c>
      <c r="N32" s="48">
        <v>5800</v>
      </c>
      <c r="O32" s="48">
        <v>5800</v>
      </c>
      <c r="P32" s="79">
        <f t="shared" si="5"/>
        <v>6014.5999999999995</v>
      </c>
      <c r="Q32" s="79">
        <f t="shared" si="5"/>
        <v>6237.1401999999989</v>
      </c>
    </row>
    <row r="33" spans="1:23" ht="144" customHeight="1" x14ac:dyDescent="0.25">
      <c r="A33" s="51" t="s">
        <v>87</v>
      </c>
      <c r="B33" s="9">
        <v>182</v>
      </c>
      <c r="C33" s="9" t="s">
        <v>30</v>
      </c>
      <c r="D33" s="9" t="s">
        <v>42</v>
      </c>
      <c r="E33" s="9" t="s">
        <v>42</v>
      </c>
      <c r="F33" s="9" t="s">
        <v>58</v>
      </c>
      <c r="G33" s="9" t="s">
        <v>46</v>
      </c>
      <c r="H33" s="9" t="s">
        <v>19</v>
      </c>
      <c r="I33" s="9" t="s">
        <v>22</v>
      </c>
      <c r="J33" s="14" t="s">
        <v>97</v>
      </c>
      <c r="K33" s="47" t="s">
        <v>50</v>
      </c>
      <c r="L33" s="48">
        <v>1500</v>
      </c>
      <c r="M33" s="48">
        <v>520.6</v>
      </c>
      <c r="N33" s="48">
        <v>1500</v>
      </c>
      <c r="O33" s="48">
        <v>1500</v>
      </c>
      <c r="P33" s="79">
        <f t="shared" si="5"/>
        <v>1555.4999999999998</v>
      </c>
      <c r="Q33" s="79">
        <f t="shared" si="5"/>
        <v>1613.0534999999995</v>
      </c>
    </row>
    <row r="34" spans="1:23" s="66" customFormat="1" ht="147.75" customHeight="1" x14ac:dyDescent="0.25">
      <c r="A34" s="17" t="s">
        <v>44</v>
      </c>
      <c r="B34" s="18" t="s">
        <v>18</v>
      </c>
      <c r="C34" s="18" t="s">
        <v>30</v>
      </c>
      <c r="D34" s="18" t="s">
        <v>43</v>
      </c>
      <c r="E34" s="18" t="s">
        <v>17</v>
      </c>
      <c r="F34" s="18" t="s">
        <v>18</v>
      </c>
      <c r="G34" s="18" t="s">
        <v>17</v>
      </c>
      <c r="H34" s="18" t="s">
        <v>19</v>
      </c>
      <c r="I34" s="18" t="s">
        <v>18</v>
      </c>
      <c r="J34" s="17" t="s">
        <v>44</v>
      </c>
      <c r="K34" s="17" t="s">
        <v>65</v>
      </c>
      <c r="L34" s="49">
        <f t="shared" ref="L34:Q34" si="7">SUM(L35)</f>
        <v>1125</v>
      </c>
      <c r="M34" s="49">
        <f t="shared" si="7"/>
        <v>957.5</v>
      </c>
      <c r="N34" s="49">
        <f t="shared" si="7"/>
        <v>1125</v>
      </c>
      <c r="O34" s="49">
        <f t="shared" si="7"/>
        <v>1125</v>
      </c>
      <c r="P34" s="78">
        <f t="shared" si="7"/>
        <v>1166.625</v>
      </c>
      <c r="Q34" s="78">
        <f t="shared" si="7"/>
        <v>1209.790125</v>
      </c>
    </row>
    <row r="35" spans="1:23" ht="206.25" customHeight="1" x14ac:dyDescent="0.25">
      <c r="A35" s="63" t="s">
        <v>88</v>
      </c>
      <c r="B35" s="64" t="s">
        <v>47</v>
      </c>
      <c r="C35" s="64" t="s">
        <v>30</v>
      </c>
      <c r="D35" s="64" t="s">
        <v>43</v>
      </c>
      <c r="E35" s="64" t="s">
        <v>41</v>
      </c>
      <c r="F35" s="64" t="s">
        <v>23</v>
      </c>
      <c r="G35" s="64" t="s">
        <v>17</v>
      </c>
      <c r="H35" s="64" t="s">
        <v>19</v>
      </c>
      <c r="I35" s="64" t="s">
        <v>34</v>
      </c>
      <c r="J35" s="62" t="s">
        <v>98</v>
      </c>
      <c r="K35" s="14" t="s">
        <v>65</v>
      </c>
      <c r="L35" s="49">
        <f>L36</f>
        <v>1125</v>
      </c>
      <c r="M35" s="49">
        <f t="shared" ref="M35:O35" si="8">M36</f>
        <v>957.5</v>
      </c>
      <c r="N35" s="49">
        <f t="shared" si="8"/>
        <v>1125</v>
      </c>
      <c r="O35" s="49">
        <f t="shared" si="8"/>
        <v>1125</v>
      </c>
      <c r="P35" s="78">
        <f>O35*103.7%</f>
        <v>1166.625</v>
      </c>
      <c r="Q35" s="79">
        <f>P35*103.7%</f>
        <v>1209.790125</v>
      </c>
    </row>
    <row r="36" spans="1:23" ht="237.75" customHeight="1" x14ac:dyDescent="0.25">
      <c r="A36" s="63" t="s">
        <v>88</v>
      </c>
      <c r="B36" s="9" t="s">
        <v>47</v>
      </c>
      <c r="C36" s="9" t="s">
        <v>30</v>
      </c>
      <c r="D36" s="9" t="s">
        <v>43</v>
      </c>
      <c r="E36" s="9" t="s">
        <v>41</v>
      </c>
      <c r="F36" s="9" t="s">
        <v>68</v>
      </c>
      <c r="G36" s="9" t="s">
        <v>46</v>
      </c>
      <c r="H36" s="9" t="s">
        <v>19</v>
      </c>
      <c r="I36" s="9" t="s">
        <v>34</v>
      </c>
      <c r="J36" s="46" t="s">
        <v>99</v>
      </c>
      <c r="K36" s="14" t="s">
        <v>65</v>
      </c>
      <c r="L36" s="53">
        <v>1125</v>
      </c>
      <c r="M36" s="53">
        <v>957.5</v>
      </c>
      <c r="N36" s="53">
        <v>1125</v>
      </c>
      <c r="O36" s="53">
        <v>1125</v>
      </c>
      <c r="P36" s="79">
        <f>O36*103.7%</f>
        <v>1166.625</v>
      </c>
      <c r="Q36" s="79">
        <f>P36*103.7%</f>
        <v>1209.790125</v>
      </c>
      <c r="R36" s="52"/>
    </row>
    <row r="37" spans="1:23" s="67" customFormat="1" ht="144.75" customHeight="1" x14ac:dyDescent="0.25">
      <c r="A37" s="17" t="s">
        <v>45</v>
      </c>
      <c r="B37" s="18" t="s">
        <v>18</v>
      </c>
      <c r="C37" s="18">
        <v>1</v>
      </c>
      <c r="D37" s="18" t="s">
        <v>46</v>
      </c>
      <c r="E37" s="18" t="s">
        <v>17</v>
      </c>
      <c r="F37" s="18" t="s">
        <v>18</v>
      </c>
      <c r="G37" s="18" t="s">
        <v>17</v>
      </c>
      <c r="H37" s="18" t="s">
        <v>19</v>
      </c>
      <c r="I37" s="18" t="s">
        <v>18</v>
      </c>
      <c r="J37" s="17" t="s">
        <v>45</v>
      </c>
      <c r="K37" s="17" t="s">
        <v>65</v>
      </c>
      <c r="L37" s="49">
        <f>SUM(L40:L41)</f>
        <v>216.8</v>
      </c>
      <c r="M37" s="49">
        <f>SUM(M40:M41)</f>
        <v>175.4</v>
      </c>
      <c r="N37" s="49">
        <f>SUM(N40:N41)</f>
        <v>216.9</v>
      </c>
      <c r="O37" s="49">
        <f>SUM(O38)</f>
        <v>140</v>
      </c>
      <c r="P37" s="78">
        <f>SUM(P38)</f>
        <v>145.17999999999998</v>
      </c>
      <c r="Q37" s="79">
        <f>P37*103.7%</f>
        <v>150.55165999999997</v>
      </c>
      <c r="R37" s="66"/>
      <c r="S37" s="66"/>
      <c r="T37" s="66"/>
      <c r="U37" s="66"/>
      <c r="V37" s="66"/>
      <c r="W37" s="66"/>
    </row>
    <row r="38" spans="1:23" s="8" customFormat="1" ht="110.25" x14ac:dyDescent="0.25">
      <c r="A38" s="51" t="s">
        <v>89</v>
      </c>
      <c r="B38" s="9" t="s">
        <v>47</v>
      </c>
      <c r="C38" s="9">
        <v>1</v>
      </c>
      <c r="D38" s="9" t="s">
        <v>46</v>
      </c>
      <c r="E38" s="9" t="s">
        <v>21</v>
      </c>
      <c r="F38" s="9" t="s">
        <v>18</v>
      </c>
      <c r="G38" s="9" t="s">
        <v>17</v>
      </c>
      <c r="H38" s="9" t="s">
        <v>19</v>
      </c>
      <c r="I38" s="9">
        <v>130</v>
      </c>
      <c r="J38" s="51" t="s">
        <v>100</v>
      </c>
      <c r="K38" s="14" t="s">
        <v>65</v>
      </c>
      <c r="L38" s="48">
        <v>123</v>
      </c>
      <c r="M38" s="48">
        <v>81.5</v>
      </c>
      <c r="N38" s="48">
        <v>123</v>
      </c>
      <c r="O38" s="48">
        <v>140</v>
      </c>
      <c r="P38" s="79">
        <f>O38*103.7%</f>
        <v>145.17999999999998</v>
      </c>
      <c r="Q38" s="79">
        <f>P38*103.7%</f>
        <v>150.55165999999997</v>
      </c>
      <c r="R38"/>
      <c r="S38"/>
      <c r="T38"/>
      <c r="U38"/>
      <c r="V38"/>
      <c r="W38"/>
    </row>
    <row r="39" spans="1:23" s="8" customFormat="1" ht="110.25" x14ac:dyDescent="0.25">
      <c r="A39" s="51" t="s">
        <v>89</v>
      </c>
      <c r="B39" s="9" t="s">
        <v>47</v>
      </c>
      <c r="C39" s="9">
        <v>1</v>
      </c>
      <c r="D39" s="9" t="s">
        <v>46</v>
      </c>
      <c r="E39" s="9" t="s">
        <v>21</v>
      </c>
      <c r="F39" s="9" t="s">
        <v>59</v>
      </c>
      <c r="G39" s="9" t="s">
        <v>17</v>
      </c>
      <c r="H39" s="9" t="s">
        <v>19</v>
      </c>
      <c r="I39" s="9">
        <v>130</v>
      </c>
      <c r="J39" s="46" t="s">
        <v>101</v>
      </c>
      <c r="K39" s="14" t="s">
        <v>65</v>
      </c>
      <c r="L39" s="48">
        <v>123</v>
      </c>
      <c r="M39" s="48">
        <v>81.5</v>
      </c>
      <c r="N39" s="48">
        <v>123</v>
      </c>
      <c r="O39" s="48">
        <v>140</v>
      </c>
      <c r="P39" s="79">
        <f>O39*103.7%</f>
        <v>145.17999999999998</v>
      </c>
      <c r="Q39" s="79">
        <f>P39*103.7%</f>
        <v>150.55165999999997</v>
      </c>
      <c r="R39"/>
      <c r="S39"/>
      <c r="T39"/>
      <c r="U39"/>
      <c r="V39"/>
      <c r="W39"/>
    </row>
    <row r="40" spans="1:23" s="8" customFormat="1" ht="135" customHeight="1" x14ac:dyDescent="0.25">
      <c r="A40" s="51" t="s">
        <v>89</v>
      </c>
      <c r="B40" s="9" t="s">
        <v>47</v>
      </c>
      <c r="C40" s="9">
        <v>1</v>
      </c>
      <c r="D40" s="9" t="s">
        <v>46</v>
      </c>
      <c r="E40" s="9" t="s">
        <v>21</v>
      </c>
      <c r="F40" s="9" t="s">
        <v>53</v>
      </c>
      <c r="G40" s="9" t="s">
        <v>46</v>
      </c>
      <c r="H40" s="9" t="s">
        <v>19</v>
      </c>
      <c r="I40" s="9">
        <v>130</v>
      </c>
      <c r="J40" s="46" t="s">
        <v>70</v>
      </c>
      <c r="K40" s="14" t="s">
        <v>65</v>
      </c>
      <c r="L40" s="48">
        <v>123</v>
      </c>
      <c r="M40" s="48">
        <v>81.5</v>
      </c>
      <c r="N40" s="48">
        <v>123</v>
      </c>
      <c r="O40" s="48">
        <v>140</v>
      </c>
      <c r="P40" s="79">
        <f>O40*103.7%</f>
        <v>145.17999999999998</v>
      </c>
      <c r="Q40" s="79">
        <f>P40*103.7%</f>
        <v>150.55165999999997</v>
      </c>
      <c r="R40"/>
      <c r="S40"/>
      <c r="T40"/>
      <c r="U40"/>
      <c r="V40"/>
      <c r="W40"/>
    </row>
    <row r="41" spans="1:23" s="8" customFormat="1" ht="135.75" customHeight="1" x14ac:dyDescent="0.25">
      <c r="A41" s="51" t="s">
        <v>89</v>
      </c>
      <c r="B41" s="9" t="s">
        <v>47</v>
      </c>
      <c r="C41" s="9" t="s">
        <v>30</v>
      </c>
      <c r="D41" s="9" t="s">
        <v>46</v>
      </c>
      <c r="E41" s="9" t="s">
        <v>24</v>
      </c>
      <c r="F41" s="9" t="s">
        <v>18</v>
      </c>
      <c r="G41" s="9" t="s">
        <v>17</v>
      </c>
      <c r="H41" s="9" t="s">
        <v>19</v>
      </c>
      <c r="I41" s="9" t="s">
        <v>82</v>
      </c>
      <c r="J41" s="61" t="s">
        <v>83</v>
      </c>
      <c r="K41" s="14" t="s">
        <v>65</v>
      </c>
      <c r="L41" s="48">
        <v>93.8</v>
      </c>
      <c r="M41" s="48">
        <v>93.9</v>
      </c>
      <c r="N41" s="48">
        <v>93.9</v>
      </c>
      <c r="O41" s="48">
        <v>0</v>
      </c>
      <c r="P41" s="79">
        <v>0</v>
      </c>
      <c r="Q41" s="79">
        <v>0</v>
      </c>
      <c r="R41"/>
      <c r="S41"/>
      <c r="T41"/>
      <c r="U41"/>
      <c r="V41"/>
      <c r="W41"/>
    </row>
    <row r="42" spans="1:23" s="8" customFormat="1" ht="135" customHeight="1" x14ac:dyDescent="0.25">
      <c r="A42" s="51" t="s">
        <v>89</v>
      </c>
      <c r="B42" s="9" t="s">
        <v>47</v>
      </c>
      <c r="C42" s="9" t="s">
        <v>30</v>
      </c>
      <c r="D42" s="9" t="s">
        <v>46</v>
      </c>
      <c r="E42" s="9" t="s">
        <v>24</v>
      </c>
      <c r="F42" s="9" t="s">
        <v>53</v>
      </c>
      <c r="G42" s="9" t="s">
        <v>46</v>
      </c>
      <c r="H42" s="9" t="s">
        <v>19</v>
      </c>
      <c r="I42" s="9" t="s">
        <v>82</v>
      </c>
      <c r="J42" s="73" t="s">
        <v>102</v>
      </c>
      <c r="K42" s="14" t="s">
        <v>65</v>
      </c>
      <c r="L42" s="48">
        <v>93.8</v>
      </c>
      <c r="M42" s="48">
        <v>93.9</v>
      </c>
      <c r="N42" s="48">
        <v>93.9</v>
      </c>
      <c r="O42" s="48">
        <v>0</v>
      </c>
      <c r="P42" s="79">
        <v>0</v>
      </c>
      <c r="Q42" s="79">
        <v>0</v>
      </c>
      <c r="R42"/>
      <c r="S42"/>
      <c r="T42"/>
      <c r="U42"/>
      <c r="V42"/>
      <c r="W42"/>
    </row>
    <row r="43" spans="1:23" s="67" customFormat="1" ht="135" customHeight="1" x14ac:dyDescent="0.25">
      <c r="A43" s="70" t="s">
        <v>72</v>
      </c>
      <c r="B43" s="64" t="s">
        <v>18</v>
      </c>
      <c r="C43" s="64" t="s">
        <v>30</v>
      </c>
      <c r="D43" s="64" t="s">
        <v>71</v>
      </c>
      <c r="E43" s="64" t="s">
        <v>17</v>
      </c>
      <c r="F43" s="64" t="s">
        <v>18</v>
      </c>
      <c r="G43" s="64" t="s">
        <v>17</v>
      </c>
      <c r="H43" s="64" t="s">
        <v>19</v>
      </c>
      <c r="I43" s="64" t="s">
        <v>18</v>
      </c>
      <c r="J43" s="70" t="s">
        <v>72</v>
      </c>
      <c r="K43" s="17" t="s">
        <v>65</v>
      </c>
      <c r="L43" s="49">
        <f>L44</f>
        <v>29.8</v>
      </c>
      <c r="M43" s="49">
        <f>M44</f>
        <v>29.8</v>
      </c>
      <c r="N43" s="49">
        <f>N44</f>
        <v>29.8</v>
      </c>
      <c r="O43" s="49">
        <v>0</v>
      </c>
      <c r="P43" s="78">
        <v>0</v>
      </c>
      <c r="Q43" s="78">
        <v>0</v>
      </c>
      <c r="R43" s="66"/>
      <c r="S43" s="66"/>
      <c r="T43" s="66"/>
      <c r="U43" s="66"/>
      <c r="V43" s="66"/>
      <c r="W43" s="66"/>
    </row>
    <row r="44" spans="1:23" s="8" customFormat="1" ht="136.5" customHeight="1" x14ac:dyDescent="0.25">
      <c r="A44" s="63" t="s">
        <v>90</v>
      </c>
      <c r="B44" s="65" t="s">
        <v>47</v>
      </c>
      <c r="C44" s="65" t="s">
        <v>30</v>
      </c>
      <c r="D44" s="65" t="s">
        <v>71</v>
      </c>
      <c r="E44" s="65" t="s">
        <v>42</v>
      </c>
      <c r="F44" s="65" t="s">
        <v>18</v>
      </c>
      <c r="G44" s="65" t="s">
        <v>17</v>
      </c>
      <c r="H44" s="65" t="s">
        <v>19</v>
      </c>
      <c r="I44" s="65" t="s">
        <v>73</v>
      </c>
      <c r="J44" s="63" t="s">
        <v>103</v>
      </c>
      <c r="K44" s="14" t="s">
        <v>65</v>
      </c>
      <c r="L44" s="48">
        <v>29.8</v>
      </c>
      <c r="M44" s="48">
        <v>29.8</v>
      </c>
      <c r="N44" s="48">
        <v>29.8</v>
      </c>
      <c r="O44" s="48">
        <v>0</v>
      </c>
      <c r="P44" s="79">
        <v>0</v>
      </c>
      <c r="Q44" s="79">
        <v>0</v>
      </c>
      <c r="R44"/>
      <c r="S44"/>
      <c r="T44"/>
      <c r="U44"/>
      <c r="V44"/>
      <c r="W44"/>
    </row>
    <row r="45" spans="1:23" s="8" customFormat="1" ht="141.75" x14ac:dyDescent="0.25">
      <c r="A45" s="63" t="s">
        <v>90</v>
      </c>
      <c r="B45" s="9" t="s">
        <v>47</v>
      </c>
      <c r="C45" s="9" t="s">
        <v>30</v>
      </c>
      <c r="D45" s="9" t="s">
        <v>71</v>
      </c>
      <c r="E45" s="9" t="s">
        <v>42</v>
      </c>
      <c r="F45" s="9" t="s">
        <v>68</v>
      </c>
      <c r="G45" s="9" t="s">
        <v>46</v>
      </c>
      <c r="H45" s="9" t="s">
        <v>19</v>
      </c>
      <c r="I45" s="9" t="s">
        <v>73</v>
      </c>
      <c r="J45" s="46" t="s">
        <v>104</v>
      </c>
      <c r="K45" s="14" t="s">
        <v>65</v>
      </c>
      <c r="L45" s="48">
        <v>29.8</v>
      </c>
      <c r="M45" s="48">
        <v>29.8</v>
      </c>
      <c r="N45" s="48">
        <v>29.8</v>
      </c>
      <c r="O45" s="48">
        <v>0</v>
      </c>
      <c r="P45" s="79">
        <v>0</v>
      </c>
      <c r="Q45" s="79">
        <v>0</v>
      </c>
      <c r="R45"/>
      <c r="S45"/>
      <c r="T45"/>
      <c r="U45"/>
      <c r="V45"/>
      <c r="W45"/>
    </row>
    <row r="46" spans="1:23" s="66" customFormat="1" ht="144.75" customHeight="1" x14ac:dyDescent="0.25">
      <c r="A46" s="17" t="s">
        <v>115</v>
      </c>
      <c r="B46" s="18" t="s">
        <v>18</v>
      </c>
      <c r="C46" s="18">
        <v>1</v>
      </c>
      <c r="D46" s="18" t="s">
        <v>116</v>
      </c>
      <c r="E46" s="18" t="s">
        <v>17</v>
      </c>
      <c r="F46" s="18" t="s">
        <v>18</v>
      </c>
      <c r="G46" s="18" t="s">
        <v>17</v>
      </c>
      <c r="H46" s="18" t="s">
        <v>19</v>
      </c>
      <c r="I46" s="18" t="s">
        <v>18</v>
      </c>
      <c r="J46" s="17" t="s">
        <v>117</v>
      </c>
      <c r="K46" s="17" t="s">
        <v>65</v>
      </c>
      <c r="L46" s="49">
        <f>L47</f>
        <v>0</v>
      </c>
      <c r="M46" s="49">
        <f t="shared" ref="M46:Q46" si="9">M47</f>
        <v>-93.9</v>
      </c>
      <c r="N46" s="49">
        <f t="shared" si="9"/>
        <v>-93.9</v>
      </c>
      <c r="O46" s="49">
        <f t="shared" si="9"/>
        <v>0</v>
      </c>
      <c r="P46" s="78">
        <f t="shared" si="9"/>
        <v>0</v>
      </c>
      <c r="Q46" s="78">
        <f t="shared" si="9"/>
        <v>0</v>
      </c>
    </row>
    <row r="47" spans="1:23" ht="181.5" customHeight="1" x14ac:dyDescent="0.25">
      <c r="A47" s="72" t="s">
        <v>117</v>
      </c>
      <c r="B47" s="9" t="s">
        <v>47</v>
      </c>
      <c r="C47" s="9">
        <v>1</v>
      </c>
      <c r="D47" s="9" t="s">
        <v>116</v>
      </c>
      <c r="E47" s="9" t="s">
        <v>21</v>
      </c>
      <c r="F47" s="9" t="s">
        <v>18</v>
      </c>
      <c r="G47" s="9" t="s">
        <v>17</v>
      </c>
      <c r="H47" s="9" t="s">
        <v>19</v>
      </c>
      <c r="I47" s="9" t="s">
        <v>119</v>
      </c>
      <c r="J47" s="72" t="s">
        <v>118</v>
      </c>
      <c r="K47" s="14" t="s">
        <v>65</v>
      </c>
      <c r="L47" s="48">
        <v>0</v>
      </c>
      <c r="M47" s="48">
        <v>-93.9</v>
      </c>
      <c r="N47" s="48">
        <v>-93.9</v>
      </c>
      <c r="O47" s="48">
        <v>0</v>
      </c>
      <c r="P47" s="79">
        <v>0</v>
      </c>
      <c r="Q47" s="79">
        <v>0</v>
      </c>
    </row>
    <row r="48" spans="1:23" ht="181.5" customHeight="1" x14ac:dyDescent="0.25">
      <c r="A48" s="82" t="s">
        <v>117</v>
      </c>
      <c r="B48" s="9" t="s">
        <v>47</v>
      </c>
      <c r="C48" s="9" t="s">
        <v>30</v>
      </c>
      <c r="D48" s="9" t="s">
        <v>116</v>
      </c>
      <c r="E48" s="9" t="s">
        <v>21</v>
      </c>
      <c r="F48" s="9" t="s">
        <v>120</v>
      </c>
      <c r="G48" s="9" t="s">
        <v>46</v>
      </c>
      <c r="H48" s="9" t="s">
        <v>19</v>
      </c>
      <c r="I48" s="9" t="s">
        <v>119</v>
      </c>
      <c r="J48" s="82" t="s">
        <v>121</v>
      </c>
      <c r="K48" s="14" t="s">
        <v>65</v>
      </c>
      <c r="L48" s="48">
        <v>0</v>
      </c>
      <c r="M48" s="48">
        <v>-93.9</v>
      </c>
      <c r="N48" s="48">
        <v>-93.9</v>
      </c>
      <c r="O48" s="48"/>
      <c r="P48" s="79"/>
      <c r="Q48" s="79"/>
    </row>
    <row r="49" spans="1:20" s="66" customFormat="1" ht="142.5" customHeight="1" x14ac:dyDescent="0.25">
      <c r="A49" s="17" t="s">
        <v>48</v>
      </c>
      <c r="B49" s="20">
        <v>0</v>
      </c>
      <c r="C49" s="21">
        <v>2</v>
      </c>
      <c r="D49" s="22">
        <v>0</v>
      </c>
      <c r="E49" s="22">
        <v>0</v>
      </c>
      <c r="F49" s="20">
        <v>0</v>
      </c>
      <c r="G49" s="22">
        <v>0</v>
      </c>
      <c r="H49" s="23">
        <v>0</v>
      </c>
      <c r="I49" s="20">
        <v>0</v>
      </c>
      <c r="J49" s="17" t="s">
        <v>49</v>
      </c>
      <c r="K49" s="17" t="s">
        <v>65</v>
      </c>
      <c r="L49" s="31">
        <f>L50+L62</f>
        <v>5605</v>
      </c>
      <c r="M49" s="31">
        <f t="shared" ref="M49:Q49" si="10">M50+M62</f>
        <v>4229.4000000000005</v>
      </c>
      <c r="N49" s="31">
        <f t="shared" si="10"/>
        <v>5605</v>
      </c>
      <c r="O49" s="31">
        <f t="shared" si="10"/>
        <v>2735.9</v>
      </c>
      <c r="P49" s="31">
        <f t="shared" si="10"/>
        <v>2817.6320999999998</v>
      </c>
      <c r="Q49" s="31">
        <f t="shared" si="10"/>
        <v>2921.8844876999997</v>
      </c>
      <c r="S49" s="67"/>
    </row>
    <row r="50" spans="1:20" s="66" customFormat="1" ht="135.75" customHeight="1" x14ac:dyDescent="0.25">
      <c r="A50" s="17" t="s">
        <v>49</v>
      </c>
      <c r="B50" s="20">
        <v>0</v>
      </c>
      <c r="C50" s="21">
        <v>2</v>
      </c>
      <c r="D50" s="22">
        <v>2</v>
      </c>
      <c r="E50" s="22">
        <v>0</v>
      </c>
      <c r="F50" s="20">
        <v>0</v>
      </c>
      <c r="G50" s="22">
        <v>0</v>
      </c>
      <c r="H50" s="23">
        <v>0</v>
      </c>
      <c r="I50" s="20">
        <v>0</v>
      </c>
      <c r="J50" s="17" t="s">
        <v>49</v>
      </c>
      <c r="K50" s="17" t="s">
        <v>65</v>
      </c>
      <c r="L50" s="31">
        <f>L53+L56+L59+L61</f>
        <v>5590.8</v>
      </c>
      <c r="M50" s="31">
        <f t="shared" ref="M50:Q50" si="11">M53+M56+M59+M61</f>
        <v>4215.2000000000007</v>
      </c>
      <c r="N50" s="31">
        <f t="shared" si="11"/>
        <v>5590.8</v>
      </c>
      <c r="O50" s="31">
        <f t="shared" si="11"/>
        <v>2735.9</v>
      </c>
      <c r="P50" s="31">
        <f t="shared" si="11"/>
        <v>2817.6320999999998</v>
      </c>
      <c r="Q50" s="31">
        <f t="shared" si="11"/>
        <v>2921.8844876999997</v>
      </c>
    </row>
    <row r="51" spans="1:20" s="66" customFormat="1" ht="135.75" customHeight="1" x14ac:dyDescent="0.25">
      <c r="A51" s="51" t="s">
        <v>91</v>
      </c>
      <c r="B51" s="19">
        <v>0</v>
      </c>
      <c r="C51" s="37">
        <v>2</v>
      </c>
      <c r="D51" s="38">
        <v>2</v>
      </c>
      <c r="E51" s="38">
        <v>10</v>
      </c>
      <c r="F51" s="19">
        <v>0</v>
      </c>
      <c r="G51" s="38">
        <v>0</v>
      </c>
      <c r="H51" s="39">
        <v>0</v>
      </c>
      <c r="I51" s="19">
        <v>151</v>
      </c>
      <c r="J51" s="106" t="s">
        <v>126</v>
      </c>
      <c r="K51" s="14" t="s">
        <v>65</v>
      </c>
      <c r="L51" s="40">
        <f>L53</f>
        <v>0</v>
      </c>
      <c r="M51" s="40">
        <f t="shared" ref="M51:Q51" si="12">M53</f>
        <v>0</v>
      </c>
      <c r="N51" s="40">
        <f t="shared" si="12"/>
        <v>0</v>
      </c>
      <c r="O51" s="40">
        <f t="shared" si="12"/>
        <v>2529.5</v>
      </c>
      <c r="P51" s="40">
        <f t="shared" si="12"/>
        <v>2623.0915</v>
      </c>
      <c r="Q51" s="40">
        <f t="shared" si="12"/>
        <v>2720.1458854999996</v>
      </c>
    </row>
    <row r="52" spans="1:20" s="66" customFormat="1" ht="135.75" customHeight="1" x14ac:dyDescent="0.25">
      <c r="A52" s="51" t="s">
        <v>91</v>
      </c>
      <c r="B52" s="19">
        <v>0</v>
      </c>
      <c r="C52" s="37">
        <v>2</v>
      </c>
      <c r="D52" s="38">
        <v>2</v>
      </c>
      <c r="E52" s="38">
        <v>15</v>
      </c>
      <c r="F52" s="19">
        <v>1</v>
      </c>
      <c r="G52" s="38">
        <v>0</v>
      </c>
      <c r="H52" s="39">
        <v>0</v>
      </c>
      <c r="I52" s="19">
        <v>151</v>
      </c>
      <c r="J52" s="107" t="s">
        <v>127</v>
      </c>
      <c r="K52" s="14" t="s">
        <v>65</v>
      </c>
      <c r="L52" s="40">
        <f>L53</f>
        <v>0</v>
      </c>
      <c r="M52" s="40">
        <f t="shared" ref="M52:Q52" si="13">M53</f>
        <v>0</v>
      </c>
      <c r="N52" s="40">
        <f t="shared" si="13"/>
        <v>0</v>
      </c>
      <c r="O52" s="40">
        <f t="shared" si="13"/>
        <v>2529.5</v>
      </c>
      <c r="P52" s="40">
        <f t="shared" si="13"/>
        <v>2623.0915</v>
      </c>
      <c r="Q52" s="40">
        <f t="shared" si="13"/>
        <v>2720.1458854999996</v>
      </c>
    </row>
    <row r="53" spans="1:20" s="66" customFormat="1" ht="135.75" customHeight="1" x14ac:dyDescent="0.25">
      <c r="A53" s="51" t="s">
        <v>91</v>
      </c>
      <c r="B53" s="19">
        <v>0</v>
      </c>
      <c r="C53" s="37">
        <v>2</v>
      </c>
      <c r="D53" s="38">
        <v>2</v>
      </c>
      <c r="E53" s="38">
        <v>15</v>
      </c>
      <c r="F53" s="19">
        <v>1</v>
      </c>
      <c r="G53" s="38">
        <v>13</v>
      </c>
      <c r="H53" s="39">
        <v>0</v>
      </c>
      <c r="I53" s="19">
        <v>151</v>
      </c>
      <c r="J53" s="106" t="s">
        <v>128</v>
      </c>
      <c r="K53" s="14" t="s">
        <v>65</v>
      </c>
      <c r="L53" s="40">
        <v>0</v>
      </c>
      <c r="M53" s="40">
        <v>0</v>
      </c>
      <c r="N53" s="40">
        <v>0</v>
      </c>
      <c r="O53" s="40">
        <v>2529.5</v>
      </c>
      <c r="P53" s="79">
        <f>O53*103.7%</f>
        <v>2623.0915</v>
      </c>
      <c r="Q53" s="79">
        <f>P53*103.7%</f>
        <v>2720.1458854999996</v>
      </c>
    </row>
    <row r="54" spans="1:20" ht="134.25" customHeight="1" x14ac:dyDescent="0.25">
      <c r="A54" s="51" t="s">
        <v>91</v>
      </c>
      <c r="B54" s="28">
        <v>0</v>
      </c>
      <c r="C54" s="54">
        <v>2</v>
      </c>
      <c r="D54" s="55">
        <v>2</v>
      </c>
      <c r="E54" s="55">
        <v>20</v>
      </c>
      <c r="F54" s="56">
        <v>0</v>
      </c>
      <c r="G54" s="55">
        <v>0</v>
      </c>
      <c r="H54" s="35">
        <v>0</v>
      </c>
      <c r="I54" s="28">
        <v>151</v>
      </c>
      <c r="J54" s="74" t="s">
        <v>105</v>
      </c>
      <c r="K54" s="14" t="s">
        <v>65</v>
      </c>
      <c r="L54" s="36">
        <f>L55</f>
        <v>5385.9</v>
      </c>
      <c r="M54" s="36">
        <f t="shared" ref="M54:Q54" si="14">M55</f>
        <v>4072.3</v>
      </c>
      <c r="N54" s="36">
        <f t="shared" si="14"/>
        <v>5385.9</v>
      </c>
      <c r="O54" s="36">
        <f t="shared" si="14"/>
        <v>0</v>
      </c>
      <c r="P54" s="36">
        <f t="shared" si="14"/>
        <v>0</v>
      </c>
      <c r="Q54" s="36">
        <f t="shared" si="14"/>
        <v>0</v>
      </c>
    </row>
    <row r="55" spans="1:20" ht="135" customHeight="1" x14ac:dyDescent="0.25">
      <c r="A55" s="51" t="s">
        <v>91</v>
      </c>
      <c r="B55" s="19">
        <v>992</v>
      </c>
      <c r="C55" s="37">
        <v>2</v>
      </c>
      <c r="D55" s="38">
        <v>2</v>
      </c>
      <c r="E55" s="38">
        <v>29</v>
      </c>
      <c r="F55" s="19">
        <v>999</v>
      </c>
      <c r="G55" s="38">
        <v>0</v>
      </c>
      <c r="H55" s="39">
        <v>0</v>
      </c>
      <c r="I55" s="19">
        <v>151</v>
      </c>
      <c r="J55" s="51" t="s">
        <v>60</v>
      </c>
      <c r="K55" s="14" t="s">
        <v>65</v>
      </c>
      <c r="L55" s="40">
        <f>L56</f>
        <v>5385.9</v>
      </c>
      <c r="M55" s="40">
        <f t="shared" ref="M55:Q55" si="15">M56</f>
        <v>4072.3</v>
      </c>
      <c r="N55" s="40">
        <f t="shared" si="15"/>
        <v>5385.9</v>
      </c>
      <c r="O55" s="40">
        <f t="shared" si="15"/>
        <v>0</v>
      </c>
      <c r="P55" s="40">
        <f t="shared" si="15"/>
        <v>0</v>
      </c>
      <c r="Q55" s="40">
        <f t="shared" si="15"/>
        <v>0</v>
      </c>
    </row>
    <row r="56" spans="1:20" ht="143.25" customHeight="1" x14ac:dyDescent="0.25">
      <c r="A56" s="51" t="s">
        <v>91</v>
      </c>
      <c r="B56" s="28">
        <v>992</v>
      </c>
      <c r="C56" s="32">
        <v>2</v>
      </c>
      <c r="D56" s="33">
        <v>2</v>
      </c>
      <c r="E56" s="33">
        <v>29</v>
      </c>
      <c r="F56" s="34">
        <v>999</v>
      </c>
      <c r="G56" s="33">
        <v>13</v>
      </c>
      <c r="H56" s="35">
        <v>0</v>
      </c>
      <c r="I56" s="28">
        <v>151</v>
      </c>
      <c r="J56" s="51" t="s">
        <v>74</v>
      </c>
      <c r="K56" s="14" t="s">
        <v>65</v>
      </c>
      <c r="L56" s="36">
        <v>5385.9</v>
      </c>
      <c r="M56" s="36">
        <v>4072.3</v>
      </c>
      <c r="N56" s="36">
        <v>5385.9</v>
      </c>
      <c r="O56" s="36">
        <v>0</v>
      </c>
      <c r="P56" s="79">
        <f t="shared" ref="P56:Q58" si="16">O56*103.7%</f>
        <v>0</v>
      </c>
      <c r="Q56" s="79">
        <f t="shared" si="16"/>
        <v>0</v>
      </c>
    </row>
    <row r="57" spans="1:20" s="8" customFormat="1" ht="135" customHeight="1" x14ac:dyDescent="0.25">
      <c r="A57" s="51" t="s">
        <v>91</v>
      </c>
      <c r="B57" s="28">
        <v>992</v>
      </c>
      <c r="C57" s="41">
        <v>2</v>
      </c>
      <c r="D57" s="33">
        <v>2</v>
      </c>
      <c r="E57" s="33">
        <v>30</v>
      </c>
      <c r="F57" s="30">
        <v>0</v>
      </c>
      <c r="G57" s="33">
        <v>0</v>
      </c>
      <c r="H57" s="35">
        <v>0</v>
      </c>
      <c r="I57" s="28">
        <v>151</v>
      </c>
      <c r="J57" s="51" t="s">
        <v>61</v>
      </c>
      <c r="K57" s="14" t="s">
        <v>65</v>
      </c>
      <c r="L57" s="36">
        <f>L58+L60</f>
        <v>204.9</v>
      </c>
      <c r="M57" s="36">
        <f t="shared" ref="M57:Q57" si="17">M58+M60</f>
        <v>142.9</v>
      </c>
      <c r="N57" s="36">
        <f t="shared" si="17"/>
        <v>204.9</v>
      </c>
      <c r="O57" s="36">
        <f t="shared" si="17"/>
        <v>206.4</v>
      </c>
      <c r="P57" s="36">
        <f t="shared" si="17"/>
        <v>194.54059999999998</v>
      </c>
      <c r="Q57" s="36">
        <f t="shared" si="17"/>
        <v>201.73860219999997</v>
      </c>
      <c r="R57"/>
      <c r="S57"/>
      <c r="T57"/>
    </row>
    <row r="58" spans="1:20" s="8" customFormat="1" ht="110.25" x14ac:dyDescent="0.25">
      <c r="A58" s="51" t="s">
        <v>91</v>
      </c>
      <c r="B58" s="29">
        <v>992</v>
      </c>
      <c r="C58" s="10">
        <v>2</v>
      </c>
      <c r="D58" s="42">
        <v>2</v>
      </c>
      <c r="E58" s="42">
        <v>35</v>
      </c>
      <c r="F58" s="29">
        <v>118</v>
      </c>
      <c r="G58" s="42">
        <v>0</v>
      </c>
      <c r="H58" s="43">
        <v>0</v>
      </c>
      <c r="I58" s="29">
        <v>151</v>
      </c>
      <c r="J58" s="51" t="s">
        <v>62</v>
      </c>
      <c r="K58" s="14" t="s">
        <v>65</v>
      </c>
      <c r="L58" s="40">
        <f>L59</f>
        <v>201.1</v>
      </c>
      <c r="M58" s="40">
        <f t="shared" ref="M58:Q58" si="18">M59</f>
        <v>139.1</v>
      </c>
      <c r="N58" s="40">
        <f t="shared" si="18"/>
        <v>201.1</v>
      </c>
      <c r="O58" s="40">
        <f t="shared" si="18"/>
        <v>202.6</v>
      </c>
      <c r="P58" s="40">
        <f t="shared" si="18"/>
        <v>190.6</v>
      </c>
      <c r="Q58" s="40">
        <f t="shared" si="18"/>
        <v>197.65219999999997</v>
      </c>
      <c r="R58"/>
      <c r="S58"/>
    </row>
    <row r="59" spans="1:20" ht="136.5" customHeight="1" x14ac:dyDescent="0.25">
      <c r="A59" s="51" t="s">
        <v>91</v>
      </c>
      <c r="B59" s="30">
        <v>992</v>
      </c>
      <c r="C59" s="15">
        <v>2</v>
      </c>
      <c r="D59" s="44">
        <v>2</v>
      </c>
      <c r="E59" s="44">
        <v>35</v>
      </c>
      <c r="F59" s="30">
        <v>118</v>
      </c>
      <c r="G59" s="44">
        <v>13</v>
      </c>
      <c r="H59" s="45">
        <v>0</v>
      </c>
      <c r="I59" s="30">
        <v>151</v>
      </c>
      <c r="J59" s="51" t="s">
        <v>76</v>
      </c>
      <c r="K59" s="14" t="s">
        <v>65</v>
      </c>
      <c r="L59" s="40">
        <v>201.1</v>
      </c>
      <c r="M59" s="40">
        <v>139.1</v>
      </c>
      <c r="N59" s="40">
        <v>201.1</v>
      </c>
      <c r="O59" s="40">
        <v>202.6</v>
      </c>
      <c r="P59" s="80">
        <v>190.6</v>
      </c>
      <c r="Q59" s="79">
        <f>P59*103.7%</f>
        <v>197.65219999999997</v>
      </c>
      <c r="S59" s="8"/>
      <c r="T59" s="8"/>
    </row>
    <row r="60" spans="1:20" s="8" customFormat="1" ht="129" customHeight="1" x14ac:dyDescent="0.25">
      <c r="A60" s="51" t="s">
        <v>91</v>
      </c>
      <c r="B60" s="29">
        <v>992</v>
      </c>
      <c r="C60" s="10">
        <v>2</v>
      </c>
      <c r="D60" s="42">
        <v>2</v>
      </c>
      <c r="E60" s="42">
        <v>30</v>
      </c>
      <c r="F60" s="29">
        <v>0</v>
      </c>
      <c r="G60" s="42">
        <v>0</v>
      </c>
      <c r="H60" s="43">
        <v>0</v>
      </c>
      <c r="I60" s="29">
        <v>151</v>
      </c>
      <c r="J60" s="51" t="s">
        <v>61</v>
      </c>
      <c r="K60" s="14" t="s">
        <v>65</v>
      </c>
      <c r="L60" s="40">
        <f>L61</f>
        <v>3.8</v>
      </c>
      <c r="M60" s="40">
        <v>3.8</v>
      </c>
      <c r="N60" s="40">
        <v>3.8</v>
      </c>
      <c r="O60" s="40">
        <v>3.8</v>
      </c>
      <c r="P60" s="79">
        <f>O60*103.7%</f>
        <v>3.9405999999999994</v>
      </c>
      <c r="Q60" s="79">
        <f>P60*103.7%</f>
        <v>4.0864021999999993</v>
      </c>
      <c r="R60"/>
      <c r="T60"/>
    </row>
    <row r="61" spans="1:20" s="8" customFormat="1" ht="126.75" customHeight="1" x14ac:dyDescent="0.25">
      <c r="A61" s="51" t="s">
        <v>91</v>
      </c>
      <c r="B61" s="28">
        <v>992</v>
      </c>
      <c r="C61" s="41">
        <v>2</v>
      </c>
      <c r="D61" s="33">
        <v>2</v>
      </c>
      <c r="E61" s="33">
        <v>30</v>
      </c>
      <c r="F61" s="30">
        <v>24</v>
      </c>
      <c r="G61" s="33">
        <v>13</v>
      </c>
      <c r="H61" s="35">
        <v>0</v>
      </c>
      <c r="I61" s="28">
        <v>151</v>
      </c>
      <c r="J61" s="51" t="s">
        <v>75</v>
      </c>
      <c r="K61" s="14" t="s">
        <v>65</v>
      </c>
      <c r="L61" s="36">
        <v>3.8</v>
      </c>
      <c r="M61" s="36">
        <v>3.8</v>
      </c>
      <c r="N61" s="36">
        <v>3.8</v>
      </c>
      <c r="O61" s="36">
        <v>3.8</v>
      </c>
      <c r="P61" s="79">
        <f>O61*103.7%</f>
        <v>3.9405999999999994</v>
      </c>
      <c r="Q61" s="79">
        <f>P61*103.7%</f>
        <v>4.0864021999999993</v>
      </c>
      <c r="R61"/>
      <c r="S61"/>
    </row>
    <row r="62" spans="1:20" s="66" customFormat="1" ht="312" customHeight="1" x14ac:dyDescent="0.25">
      <c r="A62" s="57" t="s">
        <v>122</v>
      </c>
      <c r="B62" s="26">
        <v>0</v>
      </c>
      <c r="C62" s="24">
        <v>2</v>
      </c>
      <c r="D62" s="25">
        <v>18</v>
      </c>
      <c r="E62" s="25">
        <v>0</v>
      </c>
      <c r="F62" s="26">
        <v>0</v>
      </c>
      <c r="G62" s="25">
        <v>0</v>
      </c>
      <c r="H62" s="27">
        <v>0</v>
      </c>
      <c r="I62" s="26">
        <v>151</v>
      </c>
      <c r="J62" s="57" t="s">
        <v>122</v>
      </c>
      <c r="K62" s="75" t="s">
        <v>65</v>
      </c>
      <c r="L62" s="31">
        <v>14.2</v>
      </c>
      <c r="M62" s="31">
        <v>14.2</v>
      </c>
      <c r="N62" s="31">
        <v>14.2</v>
      </c>
      <c r="O62" s="31">
        <v>0</v>
      </c>
      <c r="P62" s="78">
        <v>0</v>
      </c>
      <c r="Q62" s="78">
        <v>0</v>
      </c>
    </row>
    <row r="63" spans="1:20" ht="204" customHeight="1" x14ac:dyDescent="0.25">
      <c r="A63" s="83" t="s">
        <v>124</v>
      </c>
      <c r="B63" s="84">
        <v>992</v>
      </c>
      <c r="C63" s="85">
        <v>2</v>
      </c>
      <c r="D63" s="86">
        <v>18</v>
      </c>
      <c r="E63" s="86">
        <v>0</v>
      </c>
      <c r="F63" s="84">
        <v>0</v>
      </c>
      <c r="G63" s="86">
        <v>13</v>
      </c>
      <c r="H63" s="87">
        <v>0</v>
      </c>
      <c r="I63" s="84">
        <v>151</v>
      </c>
      <c r="J63" s="83" t="s">
        <v>123</v>
      </c>
      <c r="K63" s="88" t="s">
        <v>65</v>
      </c>
      <c r="L63" s="89">
        <v>14.2</v>
      </c>
      <c r="M63" s="89">
        <v>14.2</v>
      </c>
      <c r="N63" s="89">
        <v>14.2</v>
      </c>
      <c r="O63" s="89">
        <v>0</v>
      </c>
      <c r="P63" s="90">
        <v>0</v>
      </c>
      <c r="Q63" s="90">
        <v>0</v>
      </c>
    </row>
    <row r="64" spans="1:20" ht="189" x14ac:dyDescent="0.25">
      <c r="A64" s="91" t="s">
        <v>124</v>
      </c>
      <c r="B64" s="94">
        <v>992</v>
      </c>
      <c r="C64" s="94">
        <v>2</v>
      </c>
      <c r="D64" s="94">
        <v>18</v>
      </c>
      <c r="E64" s="94">
        <v>60</v>
      </c>
      <c r="F64" s="19">
        <v>10</v>
      </c>
      <c r="G64" s="94">
        <v>13</v>
      </c>
      <c r="H64" s="39">
        <v>0</v>
      </c>
      <c r="I64" s="94">
        <v>151</v>
      </c>
      <c r="J64" s="95" t="s">
        <v>125</v>
      </c>
      <c r="K64" s="71" t="s">
        <v>65</v>
      </c>
      <c r="L64" s="92">
        <v>14.2</v>
      </c>
      <c r="M64" s="92">
        <v>14.2</v>
      </c>
      <c r="N64" s="92">
        <v>14.2</v>
      </c>
      <c r="O64" s="92">
        <v>0</v>
      </c>
      <c r="P64" s="93">
        <v>0</v>
      </c>
      <c r="Q64" s="93">
        <v>0</v>
      </c>
    </row>
    <row r="65" spans="1:17" s="110" customFormat="1" ht="15.75" x14ac:dyDescent="0.25">
      <c r="A65" s="108" t="s">
        <v>129</v>
      </c>
      <c r="B65" s="109"/>
      <c r="C65" s="109"/>
      <c r="D65" s="109"/>
      <c r="E65" s="109"/>
      <c r="F65" s="109"/>
      <c r="G65" s="109"/>
      <c r="H65" s="109"/>
      <c r="I65" s="109"/>
      <c r="J65" s="108"/>
      <c r="K65" s="108"/>
      <c r="L65" s="111">
        <f>L14+L49</f>
        <v>26260.899999999998</v>
      </c>
      <c r="M65" s="111">
        <f>M14+M49</f>
        <v>18733.7</v>
      </c>
      <c r="N65" s="111">
        <f>N14+N49</f>
        <v>25924.7</v>
      </c>
      <c r="O65" s="111">
        <f>O14+O49</f>
        <v>23643.100000000002</v>
      </c>
      <c r="P65" s="111">
        <f>P14+P49</f>
        <v>24498.398499999996</v>
      </c>
      <c r="Q65" s="111">
        <f>Q14+Q49</f>
        <v>25404.839244499995</v>
      </c>
    </row>
    <row r="66" spans="1:17" ht="18.75" x14ac:dyDescent="0.3">
      <c r="A66" s="59" t="s">
        <v>77</v>
      </c>
      <c r="B66" s="60"/>
      <c r="C66" s="60"/>
      <c r="D66" s="60"/>
      <c r="E66" s="60"/>
      <c r="F66" s="60"/>
      <c r="G66" s="60"/>
      <c r="H66" s="60"/>
      <c r="I66" s="60"/>
      <c r="J66" s="59"/>
      <c r="K66" s="59"/>
    </row>
    <row r="67" spans="1:17" ht="18.75" x14ac:dyDescent="0.3">
      <c r="A67" s="59" t="s">
        <v>63</v>
      </c>
      <c r="B67" s="60"/>
      <c r="C67" s="60"/>
      <c r="D67" s="60"/>
      <c r="E67" s="60"/>
      <c r="F67" s="60"/>
      <c r="G67" s="60"/>
      <c r="H67" s="60"/>
      <c r="I67" s="60"/>
      <c r="J67" s="59"/>
      <c r="K67" s="59" t="s">
        <v>78</v>
      </c>
    </row>
    <row r="68" spans="1:17" ht="18.75" x14ac:dyDescent="0.3">
      <c r="A68" s="59"/>
      <c r="B68" s="60"/>
      <c r="C68" s="60"/>
      <c r="D68" s="60"/>
      <c r="E68" s="60"/>
      <c r="F68" s="60"/>
      <c r="G68" s="60"/>
      <c r="H68" s="60"/>
      <c r="I68" s="60"/>
      <c r="J68" s="59"/>
      <c r="K68" s="59"/>
    </row>
    <row r="69" spans="1:17" ht="18.75" x14ac:dyDescent="0.3">
      <c r="A69" s="59"/>
      <c r="B69" s="60"/>
      <c r="C69" s="60"/>
      <c r="D69" s="60"/>
      <c r="E69" s="60"/>
      <c r="F69" s="60"/>
      <c r="G69" s="60"/>
      <c r="H69" s="60"/>
      <c r="I69" s="60"/>
      <c r="J69" s="59"/>
      <c r="K69" s="59"/>
    </row>
    <row r="70" spans="1:17" ht="18.75" x14ac:dyDescent="0.3">
      <c r="A70" s="59"/>
      <c r="B70" s="60"/>
      <c r="C70" s="60"/>
      <c r="D70" s="60"/>
      <c r="E70" s="60"/>
      <c r="F70" s="60"/>
      <c r="G70" s="60"/>
      <c r="H70" s="60"/>
      <c r="I70" s="60"/>
      <c r="J70" s="59"/>
      <c r="K70" s="59"/>
    </row>
    <row r="71" spans="1:17" ht="18.75" x14ac:dyDescent="0.3">
      <c r="A71" s="59" t="s">
        <v>79</v>
      </c>
      <c r="B71" s="60"/>
      <c r="C71" s="60"/>
      <c r="D71" s="60"/>
      <c r="E71" s="60"/>
      <c r="F71" s="60"/>
      <c r="G71" s="60"/>
      <c r="H71" s="60"/>
      <c r="I71" s="60"/>
      <c r="J71" s="59"/>
      <c r="K71" s="59" t="s">
        <v>80</v>
      </c>
    </row>
    <row r="72" spans="1:17" ht="18.75" x14ac:dyDescent="0.3">
      <c r="A72" s="59" t="s">
        <v>63</v>
      </c>
      <c r="B72" s="60"/>
      <c r="C72" s="60"/>
      <c r="D72" s="60"/>
      <c r="E72" s="60"/>
      <c r="F72" s="60"/>
      <c r="G72" s="60"/>
      <c r="H72" s="60"/>
      <c r="I72" s="60"/>
      <c r="J72" s="59"/>
      <c r="K72" s="59"/>
    </row>
  </sheetData>
  <autoFilter ref="A11:Q6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6">
    <mergeCell ref="Q11:Q13"/>
    <mergeCell ref="B12:B13"/>
    <mergeCell ref="C12:G12"/>
    <mergeCell ref="H12:I12"/>
    <mergeCell ref="N11:N13"/>
    <mergeCell ref="P11:P13"/>
    <mergeCell ref="O11:O13"/>
    <mergeCell ref="J11:J13"/>
    <mergeCell ref="K11:K13"/>
    <mergeCell ref="L11:L13"/>
    <mergeCell ref="M11:M13"/>
    <mergeCell ref="D2:M2"/>
    <mergeCell ref="H4:J4"/>
    <mergeCell ref="A6:C6"/>
    <mergeCell ref="A11:A13"/>
    <mergeCell ref="B11:I11"/>
  </mergeCells>
  <phoneticPr fontId="0" type="noConversion"/>
  <pageMargins left="0.62992125984251968" right="0.6692913385826772" top="1.1811023622047245" bottom="0.39370078740157483" header="0.31496062992125984" footer="0.31496062992125984"/>
  <pageSetup paperSize="9" scale="5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</cp:lastModifiedBy>
  <cp:lastPrinted>2017-12-18T10:32:36Z</cp:lastPrinted>
  <dcterms:created xsi:type="dcterms:W3CDTF">2016-10-20T11:21:30Z</dcterms:created>
  <dcterms:modified xsi:type="dcterms:W3CDTF">2018-10-29T08:42:59Z</dcterms:modified>
</cp:coreProperties>
</file>